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5. 농림수산업①\"/>
    </mc:Choice>
  </mc:AlternateContent>
  <xr:revisionPtr revIDLastSave="0" documentId="8_{D48996A3-98E2-4540-9EAF-A21D7BB1F738}" xr6:coauthVersionLast="47" xr6:coauthVersionMax="47" xr10:uidLastSave="{00000000-0000-0000-0000-000000000000}"/>
  <bookViews>
    <workbookView xWindow="-120" yWindow="-120" windowWidth="29040" windowHeight="15720" tabRatio="901" firstSheet="12" activeTab="20"/>
  </bookViews>
  <sheets>
    <sheet name="1.농가및농가인구" sheetId="67" r:id="rId1"/>
    <sheet name="2.경지면적" sheetId="61" r:id="rId2"/>
    <sheet name="3.농업진흥지역 지정" sheetId="62" r:id="rId3"/>
    <sheet name="4.식량작물생산량(정곡)(농업정책과)" sheetId="44" r:id="rId4"/>
    <sheet name="5.미곡(농업정책과)" sheetId="45" r:id="rId5"/>
    <sheet name="6.맥류, 7.잡곡(농업정책과)" sheetId="46" r:id="rId6"/>
    <sheet name="8.두류(농업정책과)" sheetId="47" r:id="rId7"/>
    <sheet name="9.서류(농업정책과)" sheetId="48" r:id="rId8"/>
    <sheet name="10.채소류생산량(4-1)(농업정책과)" sheetId="63" r:id="rId9"/>
    <sheet name="10.채소류생산량(4-2)" sheetId="68" r:id="rId10"/>
    <sheet name="10.채소류생산량(4-3)" sheetId="50" r:id="rId11"/>
    <sheet name="10.채소류생산량(4-4)" sheetId="64" r:id="rId12"/>
    <sheet name="11.특용작물생산량(농업정책과)" sheetId="52" r:id="rId13"/>
    <sheet name="12.과실류생산량(농업정책과)" sheetId="53" r:id="rId14"/>
    <sheet name="13.공공비축 미곡 매입실적" sheetId="54" state="hidden" r:id="rId15"/>
    <sheet name="14.정부관리양곡(조곡)보관창고" sheetId="55" state="hidden" r:id="rId16"/>
    <sheet name="13.농업협동조합" sheetId="65" r:id="rId17"/>
    <sheet name="14. 농업용기계보유" sheetId="57" r:id="rId18"/>
    <sheet name="17.비료공급" sheetId="66" state="hidden" r:id="rId19"/>
    <sheet name="15.가축사육(축산과)" sheetId="59" r:id="rId20"/>
    <sheet name="16가축전염병발생" sheetId="69" r:id="rId21"/>
    <sheet name="19.가축전염병발생" sheetId="43" state="hidden" r:id="rId22"/>
    <sheet name="20.가축전염병 예방주사 실적" sheetId="60" state="hidden" r:id="rId23"/>
  </sheets>
  <externalReferences>
    <externalReference r:id="rId24"/>
    <externalReference r:id="rId25"/>
  </externalReferences>
  <definedNames>
    <definedName name="G" localSheetId="0">'[1] 견적서'!#REF!</definedName>
    <definedName name="G" localSheetId="9">'[1] 견적서'!#REF!</definedName>
    <definedName name="G" localSheetId="20">'[1] 견적서'!#REF!</definedName>
    <definedName name="G">'[1] 견적서'!#REF!</definedName>
    <definedName name="_xlnm.Print_Area" localSheetId="0">'1.농가및농가인구'!$A$1:$H$18</definedName>
    <definedName name="_xlnm.Print_Area" localSheetId="9">'[2]2-1포천(각세)(외제)'!#REF!</definedName>
    <definedName name="_xlnm.Print_Area" localSheetId="10">'10.채소류생산량(4-3)'!$A$1:$J$18</definedName>
    <definedName name="_xlnm.Print_Area" localSheetId="11">'10.채소류생산량(4-4)'!$A$1:$P$18</definedName>
    <definedName name="_xlnm.Print_Area" localSheetId="13">'12.과실류생산량(농업정책과)'!$A$1:$P$17</definedName>
    <definedName name="_xlnm.Print_Area" localSheetId="14">'13.공공비축 미곡 매입실적'!$A$1:$K$18</definedName>
    <definedName name="_xlnm.Print_Area" localSheetId="19">'15.가축사육(축산과)'!$A$1:$AF$17</definedName>
    <definedName name="_xlnm.Print_Area" localSheetId="20">'16가축전염병발생'!$A$1:$R$17</definedName>
    <definedName name="_xlnm.Print_Area" localSheetId="21">'19.가축전염병발생'!$A$1:$J$16</definedName>
    <definedName name="_xlnm.Print_Area" localSheetId="1">'2.경지면적'!$A$1:$I$17</definedName>
    <definedName name="_xlnm.Print_Area" localSheetId="22">'20.가축전염병 예방주사 실적'!$A$1:$L$18</definedName>
    <definedName name="_xlnm.Print_Area" localSheetId="4">'5.미곡(농업정책과)'!$A$1:$J$16</definedName>
    <definedName name="_xlnm.Print_Area" localSheetId="5">'6.맥류, 7.잡곡(농업정책과)'!$A$1:$S$34</definedName>
    <definedName name="_xlnm.Print_Area" localSheetId="6">'8.두류(농업정책과)'!$A$1:$P$16</definedName>
    <definedName name="_xlnm.Print_Area">'[2]2-1포천(각세)(외제)'!#REF!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61" l="1"/>
  <c r="G15" i="61"/>
  <c r="F15" i="61"/>
  <c r="O14" i="57"/>
  <c r="L14" i="57"/>
  <c r="I14" i="57"/>
  <c r="D14" i="57"/>
  <c r="C15" i="68"/>
  <c r="B11" i="62"/>
  <c r="F13" i="61"/>
  <c r="B14" i="57"/>
  <c r="H13" i="61"/>
  <c r="G13" i="61"/>
  <c r="O13" i="53"/>
  <c r="L13" i="53"/>
  <c r="I13" i="53"/>
  <c r="F13" i="53"/>
  <c r="C13" i="53"/>
  <c r="B13" i="53"/>
  <c r="J13" i="52"/>
  <c r="G13" i="52"/>
  <c r="D13" i="52"/>
  <c r="X14" i="63"/>
  <c r="R14" i="63"/>
  <c r="C14" i="63"/>
  <c r="I12" i="48"/>
  <c r="F12" i="48"/>
  <c r="C12" i="48"/>
  <c r="B12" i="48"/>
  <c r="O12" i="47"/>
  <c r="F12" i="47"/>
  <c r="C12" i="47"/>
  <c r="O29" i="46"/>
  <c r="L29" i="46"/>
  <c r="O12" i="46"/>
  <c r="L12" i="46"/>
  <c r="C12" i="46"/>
  <c r="C9" i="53"/>
  <c r="B9" i="53"/>
  <c r="C8" i="53"/>
  <c r="B8" i="53"/>
  <c r="C7" i="53"/>
  <c r="B7" i="53"/>
  <c r="B10" i="64"/>
  <c r="B9" i="64"/>
  <c r="B8" i="64"/>
  <c r="B10" i="50"/>
  <c r="B9" i="50"/>
  <c r="B8" i="50"/>
  <c r="C10" i="68"/>
  <c r="B10" i="68"/>
  <c r="C9" i="68"/>
  <c r="B9" i="68"/>
  <c r="C8" i="68"/>
  <c r="B8" i="68"/>
  <c r="C10" i="63"/>
  <c r="B10" i="63"/>
  <c r="C9" i="63"/>
  <c r="B9" i="63"/>
  <c r="C8" i="63"/>
  <c r="B8" i="63"/>
  <c r="B8" i="48"/>
  <c r="B7" i="48"/>
  <c r="B6" i="48"/>
  <c r="B8" i="47"/>
  <c r="B7" i="47"/>
  <c r="B6" i="47"/>
  <c r="C12" i="44"/>
  <c r="B12" i="44"/>
  <c r="C8" i="44"/>
  <c r="B8" i="44"/>
  <c r="C7" i="44"/>
  <c r="B7" i="44"/>
  <c r="C6" i="44"/>
  <c r="B6" i="44"/>
  <c r="O13" i="57"/>
  <c r="L13" i="57"/>
  <c r="I13" i="57"/>
  <c r="D13" i="57"/>
  <c r="B13" i="57"/>
  <c r="P12" i="65"/>
  <c r="T12" i="65"/>
  <c r="B10" i="62"/>
  <c r="F12" i="61"/>
  <c r="H12" i="61"/>
  <c r="G12" i="61"/>
  <c r="E12" i="67"/>
  <c r="D7" i="57"/>
  <c r="B7" i="57"/>
  <c r="D8" i="57"/>
  <c r="B8" i="57"/>
  <c r="D9" i="57"/>
  <c r="B9" i="57"/>
  <c r="B4" i="62"/>
  <c r="B5" i="62"/>
  <c r="B6" i="62"/>
  <c r="C6" i="61"/>
  <c r="C7" i="61"/>
  <c r="C8" i="61"/>
  <c r="G7" i="66"/>
  <c r="G8" i="66"/>
  <c r="G9" i="66"/>
  <c r="G10" i="66"/>
  <c r="G11" i="66"/>
  <c r="G12" i="66"/>
  <c r="G13" i="66"/>
  <c r="G14" i="66"/>
  <c r="B7" i="66"/>
  <c r="B8" i="66"/>
  <c r="B9" i="66"/>
  <c r="B10" i="66"/>
  <c r="B11" i="66"/>
  <c r="B12" i="66"/>
  <c r="B13" i="66"/>
  <c r="B14" i="66"/>
</calcChain>
</file>

<file path=xl/sharedStrings.xml><?xml version="1.0" encoding="utf-8"?>
<sst xmlns="http://schemas.openxmlformats.org/spreadsheetml/2006/main" count="1175" uniqueCount="499">
  <si>
    <t>Year</t>
  </si>
  <si>
    <t>Male</t>
  </si>
  <si>
    <t>Female</t>
  </si>
  <si>
    <t>단위 : ㏊</t>
  </si>
  <si>
    <t>합　　계</t>
  </si>
  <si>
    <t>논</t>
  </si>
  <si>
    <t>밭</t>
  </si>
  <si>
    <t>연   별</t>
  </si>
  <si>
    <t>(B)</t>
  </si>
  <si>
    <t>(C)</t>
  </si>
  <si>
    <t>(D)</t>
  </si>
  <si>
    <t>논  (C/A)</t>
  </si>
  <si>
    <t>밭  (D/A)</t>
  </si>
  <si>
    <t>Total</t>
  </si>
  <si>
    <t>Area</t>
  </si>
  <si>
    <t>면    적</t>
  </si>
  <si>
    <t>생 산 량</t>
  </si>
  <si>
    <t>Production</t>
  </si>
  <si>
    <t>단위 : ㏊, M/T</t>
  </si>
  <si>
    <t>Paddy Rice</t>
  </si>
  <si>
    <t>생산량</t>
  </si>
  <si>
    <t>면  적</t>
  </si>
  <si>
    <t>면 적</t>
  </si>
  <si>
    <t>Unit : ha, M/T</t>
  </si>
  <si>
    <t>연 별</t>
  </si>
  <si>
    <t>연  별</t>
  </si>
  <si>
    <t>면적</t>
  </si>
  <si>
    <t>참     깨</t>
  </si>
  <si>
    <t>들     깨</t>
  </si>
  <si>
    <t>유     채</t>
  </si>
  <si>
    <t>합    계</t>
  </si>
  <si>
    <t>사    과</t>
  </si>
  <si>
    <t>배</t>
  </si>
  <si>
    <t>포  도</t>
  </si>
  <si>
    <t>잠정등외</t>
  </si>
  <si>
    <t>일반매입</t>
  </si>
  <si>
    <t>Seed</t>
  </si>
  <si>
    <t>Others</t>
  </si>
  <si>
    <t>동  수</t>
  </si>
  <si>
    <t>보관능력</t>
  </si>
  <si>
    <t>동    수</t>
  </si>
  <si>
    <t>Unit : Million won</t>
  </si>
  <si>
    <t>계</t>
  </si>
  <si>
    <t>이용기타</t>
  </si>
  <si>
    <t>금융자금</t>
  </si>
  <si>
    <t>통합자금</t>
  </si>
  <si>
    <t>저축성예금</t>
  </si>
  <si>
    <t>요구불예금</t>
  </si>
  <si>
    <t>Sale</t>
  </si>
  <si>
    <t>질 소 질</t>
  </si>
  <si>
    <t>인 산 질</t>
  </si>
  <si>
    <t>가 리 질</t>
  </si>
  <si>
    <t>기   타</t>
  </si>
  <si>
    <t>유  안</t>
  </si>
  <si>
    <t>요  소</t>
  </si>
  <si>
    <t>중과석</t>
  </si>
  <si>
    <t>용성인비</t>
  </si>
  <si>
    <t>복합비료</t>
  </si>
  <si>
    <t>용과린</t>
  </si>
  <si>
    <t>Complex</t>
  </si>
  <si>
    <t>Potash</t>
  </si>
  <si>
    <t>Urea</t>
  </si>
  <si>
    <t xml:space="preserve"> 주  : 1)황산가리 포함.  </t>
  </si>
  <si>
    <t>뉴캐슬병</t>
  </si>
  <si>
    <t>Sesame</t>
    <phoneticPr fontId="6" type="noConversion"/>
  </si>
  <si>
    <t>Wild sesame</t>
    <phoneticPr fontId="6" type="noConversion"/>
  </si>
  <si>
    <t>Peanut</t>
    <phoneticPr fontId="6" type="noConversion"/>
  </si>
  <si>
    <t>1st grade</t>
    <phoneticPr fontId="6" type="noConversion"/>
  </si>
  <si>
    <t>Potential</t>
    <phoneticPr fontId="6" type="noConversion"/>
  </si>
  <si>
    <t>off-grade</t>
    <phoneticPr fontId="6" type="noConversion"/>
  </si>
  <si>
    <t>Ordinary</t>
    <phoneticPr fontId="6" type="noConversion"/>
  </si>
  <si>
    <t>purchase</t>
    <phoneticPr fontId="6" type="noConversion"/>
  </si>
  <si>
    <t>year</t>
    <phoneticPr fontId="6" type="noConversion"/>
  </si>
  <si>
    <t>Other</t>
    <phoneticPr fontId="6" type="noConversion"/>
  </si>
  <si>
    <t>특   등</t>
    <phoneticPr fontId="6" type="noConversion"/>
  </si>
  <si>
    <t>계 (B/A)</t>
    <phoneticPr fontId="6" type="noConversion"/>
  </si>
  <si>
    <t>Premium</t>
    <phoneticPr fontId="6" type="noConversion"/>
  </si>
  <si>
    <t>3rd grade</t>
    <phoneticPr fontId="6" type="noConversion"/>
  </si>
  <si>
    <t xml:space="preserve">Full-time </t>
    <phoneticPr fontId="6" type="noConversion"/>
  </si>
  <si>
    <t xml:space="preserve">Year </t>
    <phoneticPr fontId="6" type="noConversion"/>
  </si>
  <si>
    <t>땅     콩</t>
    <phoneticPr fontId="6" type="noConversion"/>
  </si>
  <si>
    <t>생산량</t>
    <phoneticPr fontId="6" type="noConversion"/>
  </si>
  <si>
    <t>면 적</t>
    <phoneticPr fontId="6" type="noConversion"/>
  </si>
  <si>
    <t>연    별</t>
    <phoneticPr fontId="6" type="noConversion"/>
  </si>
  <si>
    <t>Year</t>
    <phoneticPr fontId="6" type="noConversion"/>
  </si>
  <si>
    <t>농          가                       Farm  households</t>
    <phoneticPr fontId="6" type="noConversion"/>
  </si>
  <si>
    <t>농 가 인 구            Farm  populations</t>
    <phoneticPr fontId="6" type="noConversion"/>
  </si>
  <si>
    <t>연      별</t>
  </si>
  <si>
    <t>전업</t>
    <phoneticPr fontId="6" type="noConversion"/>
  </si>
  <si>
    <t>Unit : household, ㏊</t>
    <phoneticPr fontId="6" type="noConversion"/>
  </si>
  <si>
    <t>농가수</t>
    <phoneticPr fontId="6" type="noConversion"/>
  </si>
  <si>
    <t>(A)</t>
    <phoneticPr fontId="6" type="noConversion"/>
  </si>
  <si>
    <t>Households</t>
    <phoneticPr fontId="6" type="noConversion"/>
  </si>
  <si>
    <t>Rice  paddy</t>
    <phoneticPr fontId="6" type="noConversion"/>
  </si>
  <si>
    <t>Dry  paddy</t>
    <phoneticPr fontId="6" type="noConversion"/>
  </si>
  <si>
    <t>남    자</t>
    <phoneticPr fontId="6" type="noConversion"/>
  </si>
  <si>
    <t>여      자</t>
    <phoneticPr fontId="6" type="noConversion"/>
  </si>
  <si>
    <t>Unit : ㏊</t>
  </si>
  <si>
    <t>합               계
Total</t>
    <phoneticPr fontId="6" type="noConversion"/>
  </si>
  <si>
    <t>미               곡
Rice</t>
    <phoneticPr fontId="6" type="noConversion"/>
  </si>
  <si>
    <t>잡               곡
Miscellaneous  grains</t>
    <phoneticPr fontId="6" type="noConversion"/>
  </si>
  <si>
    <t>두               류
Beans</t>
    <phoneticPr fontId="6" type="noConversion"/>
  </si>
  <si>
    <t>서               류
Potatoes</t>
    <phoneticPr fontId="6" type="noConversion"/>
  </si>
  <si>
    <t>합      계             Total</t>
  </si>
  <si>
    <t>논           벼</t>
  </si>
  <si>
    <t>밭          벼           Upland   rice</t>
  </si>
  <si>
    <t>㎏/10a</t>
  </si>
  <si>
    <t>합  계       Total</t>
  </si>
  <si>
    <t>겉보리     Unhulled  barley</t>
  </si>
  <si>
    <t>쌀보리    Naked barley</t>
    <phoneticPr fontId="6" type="noConversion"/>
  </si>
  <si>
    <t>밀       Wheat</t>
  </si>
  <si>
    <t>호    밀       Rye</t>
  </si>
  <si>
    <t>조       Millet</t>
  </si>
  <si>
    <t>수    수         Sorghum</t>
  </si>
  <si>
    <t>옥수수      Corn</t>
  </si>
  <si>
    <t>합      계            Total</t>
  </si>
  <si>
    <t>토 마 토  Tomatoes</t>
  </si>
  <si>
    <t>무 우   Radishe</t>
    <phoneticPr fontId="6" type="noConversion"/>
  </si>
  <si>
    <t>당  근   Carrot</t>
    <phoneticPr fontId="6" type="noConversion"/>
  </si>
  <si>
    <t>부  추  Leeks</t>
  </si>
  <si>
    <t>단위 : ha</t>
    <phoneticPr fontId="6" type="noConversion"/>
  </si>
  <si>
    <t>Unit : M/T</t>
    <phoneticPr fontId="6" type="noConversion"/>
  </si>
  <si>
    <t>Unit : thousand Kg</t>
    <phoneticPr fontId="6" type="noConversion"/>
  </si>
  <si>
    <t>연   별</t>
    <phoneticPr fontId="6" type="noConversion"/>
  </si>
  <si>
    <t>실    적</t>
  </si>
  <si>
    <t xml:space="preserve"> 등      급      별                 By class</t>
    <phoneticPr fontId="6" type="noConversion"/>
  </si>
  <si>
    <t>종      류      별           By Kind</t>
    <phoneticPr fontId="6" type="noConversion"/>
  </si>
  <si>
    <t>1  등</t>
  </si>
  <si>
    <t>2  등</t>
  </si>
  <si>
    <t>3등</t>
    <phoneticPr fontId="6" type="noConversion"/>
  </si>
  <si>
    <t>종    자</t>
  </si>
  <si>
    <t>기 타 (회수)</t>
  </si>
  <si>
    <t>Purchased</t>
    <phoneticPr fontId="6" type="noConversion"/>
  </si>
  <si>
    <t>quantitiy</t>
    <phoneticPr fontId="6" type="noConversion"/>
  </si>
  <si>
    <t>2nd grade</t>
    <phoneticPr fontId="6" type="noConversion"/>
  </si>
  <si>
    <t>연    별</t>
  </si>
  <si>
    <t>Unit : number, person, million won</t>
    <phoneticPr fontId="6" type="noConversion"/>
  </si>
  <si>
    <t>단위 : 백만원</t>
  </si>
  <si>
    <t>조 합 수</t>
  </si>
  <si>
    <t>연말현재예금잔고   Balance in deposit as of year-end</t>
    <phoneticPr fontId="6" type="noConversion"/>
  </si>
  <si>
    <t>판  매</t>
    <phoneticPr fontId="6" type="noConversion"/>
  </si>
  <si>
    <t>구  매</t>
  </si>
  <si>
    <t>가  공</t>
  </si>
  <si>
    <t>창  고</t>
  </si>
  <si>
    <t>운  송</t>
  </si>
  <si>
    <t>단위 : M/T</t>
  </si>
  <si>
    <t>단위 : 마리</t>
  </si>
  <si>
    <t>기  종  저</t>
  </si>
  <si>
    <t>추 백 리</t>
  </si>
  <si>
    <t xml:space="preserve">기   타 </t>
  </si>
  <si>
    <t>Farm Households and Population</t>
    <phoneticPr fontId="6" type="noConversion"/>
  </si>
  <si>
    <t>Unit : household , person</t>
    <phoneticPr fontId="6" type="noConversion"/>
  </si>
  <si>
    <t>2.  경  지  면  적</t>
    <phoneticPr fontId="6" type="noConversion"/>
  </si>
  <si>
    <t>Area of Cultivated Land</t>
    <phoneticPr fontId="6" type="noConversion"/>
  </si>
  <si>
    <t>3.  농업진흥지역 지정</t>
    <phoneticPr fontId="6" type="noConversion"/>
  </si>
  <si>
    <t>Land Designated of Agricultural Promotion</t>
    <phoneticPr fontId="6" type="noConversion"/>
  </si>
  <si>
    <t>가구당 경지면적(ha)  Area of cultivated  land  per household</t>
    <phoneticPr fontId="6" type="noConversion"/>
  </si>
  <si>
    <t>농업보호구역
Agricultural conservation land</t>
    <phoneticPr fontId="6" type="noConversion"/>
  </si>
  <si>
    <t>4. 식량작물 생산량(정곡)</t>
    <phoneticPr fontId="6" type="noConversion"/>
  </si>
  <si>
    <t>Production of Food Grain(polished)</t>
    <phoneticPr fontId="6" type="noConversion"/>
  </si>
  <si>
    <t>5. 미      곡</t>
    <phoneticPr fontId="6" type="noConversion"/>
  </si>
  <si>
    <t>Rice</t>
    <phoneticPr fontId="6" type="noConversion"/>
  </si>
  <si>
    <t>6.  맥        류</t>
    <phoneticPr fontId="6" type="noConversion"/>
  </si>
  <si>
    <t>Wheat and Barley</t>
    <phoneticPr fontId="6" type="noConversion"/>
  </si>
  <si>
    <t>7.  잡        곡</t>
    <phoneticPr fontId="6" type="noConversion"/>
  </si>
  <si>
    <t>Miscellaneous Grains</t>
    <phoneticPr fontId="6" type="noConversion"/>
  </si>
  <si>
    <t>콩      Soy  bean</t>
    <phoneticPr fontId="6" type="noConversion"/>
  </si>
  <si>
    <t>팥      Red  bean</t>
    <phoneticPr fontId="6" type="noConversion"/>
  </si>
  <si>
    <t>녹    두       Green  bean</t>
    <phoneticPr fontId="6" type="noConversion"/>
  </si>
  <si>
    <t>기     타          Other</t>
    <phoneticPr fontId="6" type="noConversion"/>
  </si>
  <si>
    <t>면  적</t>
    <phoneticPr fontId="6" type="noConversion"/>
  </si>
  <si>
    <t>8.  두        류</t>
    <phoneticPr fontId="6" type="noConversion"/>
  </si>
  <si>
    <t>Beans</t>
    <phoneticPr fontId="6" type="noConversion"/>
  </si>
  <si>
    <t>9.  서       류</t>
    <phoneticPr fontId="6" type="noConversion"/>
  </si>
  <si>
    <t>Potatoes</t>
    <phoneticPr fontId="6" type="noConversion"/>
  </si>
  <si>
    <t>감        자            White  potato</t>
    <phoneticPr fontId="6" type="noConversion"/>
  </si>
  <si>
    <t>Vegetable Production(Cont'd)</t>
    <phoneticPr fontId="6" type="noConversion"/>
  </si>
  <si>
    <t>10. 채 소 류 생 산 량(4-3)</t>
    <phoneticPr fontId="6" type="noConversion"/>
  </si>
  <si>
    <t>11. 특 용 작 물 생 산 량</t>
    <phoneticPr fontId="6" type="noConversion"/>
  </si>
  <si>
    <t>Production of Oil seeds and Cash crops</t>
    <phoneticPr fontId="6" type="noConversion"/>
  </si>
  <si>
    <t>12. 과 실 류 생 산 량</t>
    <phoneticPr fontId="6" type="noConversion"/>
  </si>
  <si>
    <t>Fruit Production</t>
    <phoneticPr fontId="6" type="noConversion"/>
  </si>
  <si>
    <t>14. 정부관리양곡(조곡) 보관창고</t>
    <phoneticPr fontId="6" type="noConversion"/>
  </si>
  <si>
    <t>Warehouse of Government-controlled Grains</t>
    <phoneticPr fontId="6" type="noConversion"/>
  </si>
  <si>
    <t>National Agricultural Cooperative Federation</t>
    <phoneticPr fontId="6" type="noConversion"/>
  </si>
  <si>
    <t>Unit : each</t>
    <phoneticPr fontId="6" type="noConversion"/>
  </si>
  <si>
    <t xml:space="preserve">Year </t>
    <phoneticPr fontId="5" type="noConversion"/>
  </si>
  <si>
    <t>Agricultural Machinery Holdings</t>
    <phoneticPr fontId="6" type="noConversion"/>
  </si>
  <si>
    <t>종  류  별</t>
    <phoneticPr fontId="6" type="noConversion"/>
  </si>
  <si>
    <t>By type</t>
    <phoneticPr fontId="6" type="noConversion"/>
  </si>
  <si>
    <t>과   석</t>
    <phoneticPr fontId="6" type="noConversion"/>
  </si>
  <si>
    <r>
      <t>염화가리</t>
    </r>
    <r>
      <rPr>
        <vertAlign val="superscript"/>
        <sz val="9"/>
        <rFont val="바탕체"/>
        <family val="1"/>
        <charset val="129"/>
      </rPr>
      <t>1)</t>
    </r>
  </si>
  <si>
    <t>Ammonium</t>
    <phoneticPr fontId="6" type="noConversion"/>
  </si>
  <si>
    <t>Super</t>
    <phoneticPr fontId="6" type="noConversion"/>
  </si>
  <si>
    <t>Triple super</t>
    <phoneticPr fontId="6" type="noConversion"/>
  </si>
  <si>
    <t>Fused</t>
    <phoneticPr fontId="6" type="noConversion"/>
  </si>
  <si>
    <t>Potassium</t>
    <phoneticPr fontId="6" type="noConversion"/>
  </si>
  <si>
    <t>Fused and</t>
    <phoneticPr fontId="6" type="noConversion"/>
  </si>
  <si>
    <t>Nitrogenous</t>
    <phoneticPr fontId="6" type="noConversion"/>
  </si>
  <si>
    <t>Phosphate</t>
    <phoneticPr fontId="6" type="noConversion"/>
  </si>
  <si>
    <t>sulfate</t>
    <phoneticPr fontId="6" type="noConversion"/>
  </si>
  <si>
    <t>phosphate</t>
    <phoneticPr fontId="6" type="noConversion"/>
  </si>
  <si>
    <t>chloride</t>
    <phoneticPr fontId="6" type="noConversion"/>
  </si>
  <si>
    <t>fertilizer</t>
    <phoneticPr fontId="6" type="noConversion"/>
  </si>
  <si>
    <t>superphosphate</t>
    <phoneticPr fontId="6" type="noConversion"/>
  </si>
  <si>
    <t>17. 비  료  공  급</t>
    <phoneticPr fontId="6" type="noConversion"/>
  </si>
  <si>
    <t>Supply of Chemical Fertilizers</t>
    <phoneticPr fontId="6" type="noConversion"/>
  </si>
  <si>
    <t>Unit : head</t>
    <phoneticPr fontId="6" type="noConversion"/>
  </si>
  <si>
    <t>돼지콜레라</t>
    <phoneticPr fontId="6" type="noConversion"/>
  </si>
  <si>
    <t>돼지오제스키병</t>
    <phoneticPr fontId="6" type="noConversion"/>
  </si>
  <si>
    <t>돼지단독</t>
    <phoneticPr fontId="6" type="noConversion"/>
  </si>
  <si>
    <t>광견병</t>
    <phoneticPr fontId="6" type="noConversion"/>
  </si>
  <si>
    <t>Hog</t>
    <phoneticPr fontId="6" type="noConversion"/>
  </si>
  <si>
    <t>Newcastle</t>
    <phoneticPr fontId="6" type="noConversion"/>
  </si>
  <si>
    <t>Pullorum</t>
    <phoneticPr fontId="6" type="noConversion"/>
  </si>
  <si>
    <t>Blackleg</t>
    <phoneticPr fontId="6" type="noConversion"/>
  </si>
  <si>
    <t>cholera</t>
    <phoneticPr fontId="6" type="noConversion"/>
  </si>
  <si>
    <t>Aujeszky's</t>
    <phoneticPr fontId="6" type="noConversion"/>
  </si>
  <si>
    <t>Swine  erysipelas</t>
    <phoneticPr fontId="6" type="noConversion"/>
  </si>
  <si>
    <t>Rabies</t>
    <phoneticPr fontId="6" type="noConversion"/>
  </si>
  <si>
    <t>disease</t>
    <phoneticPr fontId="6" type="noConversion"/>
  </si>
  <si>
    <t>Infectionus bovine rhinotracheities</t>
    <phoneticPr fontId="5" type="noConversion"/>
  </si>
  <si>
    <t>Japanese encephalitis</t>
    <phoneticPr fontId="5" type="noConversion"/>
  </si>
  <si>
    <t>Transmissible gastroenteritis</t>
    <phoneticPr fontId="5" type="noConversion"/>
  </si>
  <si>
    <t>Aujeszky's</t>
    <phoneticPr fontId="5" type="noConversion"/>
  </si>
  <si>
    <t>Newcastle disease</t>
    <phoneticPr fontId="5" type="noConversion"/>
  </si>
  <si>
    <t>Rabies</t>
    <phoneticPr fontId="5" type="noConversion"/>
  </si>
  <si>
    <t>Bovine epidemic fever</t>
    <phoneticPr fontId="5" type="noConversion"/>
  </si>
  <si>
    <t>Akabane disease</t>
    <phoneticPr fontId="5" type="noConversion"/>
  </si>
  <si>
    <t>Others</t>
    <phoneticPr fontId="5" type="noConversion"/>
  </si>
  <si>
    <t>단위 : ㏊</t>
    <phoneticPr fontId="6" type="noConversion"/>
  </si>
  <si>
    <t>복숭아</t>
    <phoneticPr fontId="6" type="noConversion"/>
  </si>
  <si>
    <t>Apple</t>
    <phoneticPr fontId="6" type="noConversion"/>
  </si>
  <si>
    <t>Pear</t>
    <phoneticPr fontId="6" type="noConversion"/>
  </si>
  <si>
    <t>Peach</t>
    <phoneticPr fontId="6" type="noConversion"/>
  </si>
  <si>
    <t>Grape</t>
    <phoneticPr fontId="6" type="noConversion"/>
  </si>
  <si>
    <t>합          계</t>
    <phoneticPr fontId="6" type="noConversion"/>
  </si>
  <si>
    <t>정  부  창  고</t>
    <phoneticPr fontId="6" type="noConversion"/>
  </si>
  <si>
    <t>농  협  창  고</t>
    <phoneticPr fontId="6" type="noConversion"/>
  </si>
  <si>
    <t>통  운  창  고</t>
    <phoneticPr fontId="6" type="noConversion"/>
  </si>
  <si>
    <t>민  간  창  고</t>
    <phoneticPr fontId="6" type="noConversion"/>
  </si>
  <si>
    <t>Korea Express-run warehouse</t>
    <phoneticPr fontId="6" type="noConversion"/>
  </si>
  <si>
    <t>No. of
warehouses</t>
    <phoneticPr fontId="6" type="noConversion"/>
  </si>
  <si>
    <t>Capacity</t>
    <phoneticPr fontId="6" type="noConversion"/>
  </si>
  <si>
    <t>Total</t>
    <phoneticPr fontId="6" type="noConversion"/>
  </si>
  <si>
    <t>Government-run warehouse</t>
    <phoneticPr fontId="6" type="noConversion"/>
  </si>
  <si>
    <t>NCAF-run warehouse</t>
    <phoneticPr fontId="6" type="noConversion"/>
  </si>
  <si>
    <t>Private warehouse</t>
    <phoneticPr fontId="6" type="noConversion"/>
  </si>
  <si>
    <t>19. 가 축 전 염 병 발 생</t>
    <phoneticPr fontId="6" type="noConversion"/>
  </si>
  <si>
    <t>Infectious Livestock Diseases by Case</t>
    <phoneticPr fontId="6" type="noConversion"/>
  </si>
  <si>
    <t>단위 : ㏊, M/T</t>
    <phoneticPr fontId="6" type="noConversion"/>
  </si>
  <si>
    <t>맥              류
Wheat ＆ Barley</t>
    <phoneticPr fontId="6" type="noConversion"/>
  </si>
  <si>
    <t>Unit : ㏊, M/T</t>
    <phoneticPr fontId="6" type="noConversion"/>
  </si>
  <si>
    <t>합  계      Total</t>
    <phoneticPr fontId="6" type="noConversion"/>
  </si>
  <si>
    <t>맥주보리   Beer  barley</t>
    <phoneticPr fontId="6" type="noConversion"/>
  </si>
  <si>
    <t>메   밀    Buck  wheat</t>
    <phoneticPr fontId="6" type="noConversion"/>
  </si>
  <si>
    <t>Unit : ㎡, M/T</t>
    <phoneticPr fontId="6" type="noConversion"/>
  </si>
  <si>
    <t>단위 : ㎡, M/T</t>
    <phoneticPr fontId="6" type="noConversion"/>
  </si>
  <si>
    <t xml:space="preserve"> 조합원수 </t>
    <phoneticPr fontId="6" type="noConversion"/>
  </si>
  <si>
    <t>단위 : 개, 명, 백만원</t>
    <phoneticPr fontId="6" type="noConversion"/>
  </si>
  <si>
    <t xml:space="preserve">of unions </t>
    <phoneticPr fontId="6" type="noConversion"/>
  </si>
  <si>
    <t>Members</t>
    <phoneticPr fontId="6" type="noConversion"/>
  </si>
  <si>
    <t>Purchasing</t>
    <phoneticPr fontId="6" type="noConversion"/>
  </si>
  <si>
    <t>Processing</t>
    <phoneticPr fontId="6" type="noConversion"/>
  </si>
  <si>
    <t>Transportaion</t>
    <phoneticPr fontId="6" type="noConversion"/>
  </si>
  <si>
    <t>Other utility</t>
    <phoneticPr fontId="6" type="noConversion"/>
  </si>
  <si>
    <t>Number</t>
    <phoneticPr fontId="6" type="noConversion"/>
  </si>
  <si>
    <t>Credit banking fund</t>
    <phoneticPr fontId="6" type="noConversion"/>
  </si>
  <si>
    <t>Policy fund</t>
    <phoneticPr fontId="6" type="noConversion"/>
  </si>
  <si>
    <t>Pooled fund</t>
    <phoneticPr fontId="6" type="noConversion"/>
  </si>
  <si>
    <t>Time &amp; savings deposit</t>
    <phoneticPr fontId="6" type="noConversion"/>
  </si>
  <si>
    <t>Demand deposit</t>
    <phoneticPr fontId="6" type="noConversion"/>
  </si>
  <si>
    <t>농용트렉터  Farm tractor</t>
    <phoneticPr fontId="5" type="noConversion"/>
  </si>
  <si>
    <t>동력이앙기  
Rice transplanter</t>
    <phoneticPr fontId="5" type="noConversion"/>
  </si>
  <si>
    <t>콤바인                                                    Combine</t>
    <phoneticPr fontId="5" type="noConversion"/>
  </si>
  <si>
    <t>곡  물</t>
    <phoneticPr fontId="5" type="noConversion"/>
  </si>
  <si>
    <t>농산물</t>
    <phoneticPr fontId="5" type="noConversion"/>
  </si>
  <si>
    <t>소형</t>
    <phoneticPr fontId="5" type="noConversion"/>
  </si>
  <si>
    <t>중형</t>
    <phoneticPr fontId="5" type="noConversion"/>
  </si>
  <si>
    <t>대형</t>
    <phoneticPr fontId="5" type="noConversion"/>
  </si>
  <si>
    <t>보행형</t>
    <phoneticPr fontId="5" type="noConversion"/>
  </si>
  <si>
    <t>3인조</t>
    <phoneticPr fontId="5" type="noConversion"/>
  </si>
  <si>
    <t>4인조</t>
    <phoneticPr fontId="5" type="noConversion"/>
  </si>
  <si>
    <t>5인조</t>
    <phoneticPr fontId="5" type="noConversion"/>
  </si>
  <si>
    <t>건조기</t>
    <phoneticPr fontId="5" type="noConversion"/>
  </si>
  <si>
    <t>Grain</t>
    <phoneticPr fontId="5" type="noConversion"/>
  </si>
  <si>
    <t>Agri. Products Dryer</t>
    <phoneticPr fontId="5" type="noConversion"/>
  </si>
  <si>
    <t>Total</t>
    <phoneticPr fontId="5" type="noConversion"/>
  </si>
  <si>
    <t>Small</t>
    <phoneticPr fontId="6" type="noConversion"/>
  </si>
  <si>
    <t>Medium</t>
    <phoneticPr fontId="5" type="noConversion"/>
  </si>
  <si>
    <t>Big</t>
    <phoneticPr fontId="5" type="noConversion"/>
  </si>
  <si>
    <t>Walking</t>
    <phoneticPr fontId="5" type="noConversion"/>
  </si>
  <si>
    <t>이하</t>
    <phoneticPr fontId="5" type="noConversion"/>
  </si>
  <si>
    <t>이상</t>
    <phoneticPr fontId="6" type="noConversion"/>
  </si>
  <si>
    <t>이상</t>
    <phoneticPr fontId="5" type="noConversion"/>
  </si>
  <si>
    <t>Dryer</t>
    <phoneticPr fontId="5" type="noConversion"/>
  </si>
  <si>
    <t>단위 : 대</t>
    <phoneticPr fontId="5" type="noConversion"/>
  </si>
  <si>
    <t>성      분      별                      By element</t>
    <phoneticPr fontId="6" type="noConversion"/>
  </si>
  <si>
    <t xml:space="preserve">  주 : 1)'97년부터 닭(병아리)예방주사 포함.</t>
    <phoneticPr fontId="5" type="noConversion"/>
  </si>
  <si>
    <t>Weight of Purchased Rice for Public Emergency Savings</t>
    <phoneticPr fontId="6" type="noConversion"/>
  </si>
  <si>
    <t>생산량
Production</t>
    <phoneticPr fontId="6" type="noConversion"/>
  </si>
  <si>
    <t>정책자금</t>
    <phoneticPr fontId="6" type="noConversion"/>
  </si>
  <si>
    <t>승용형</t>
    <phoneticPr fontId="5" type="noConversion"/>
  </si>
  <si>
    <t>Number of Livestock, Poultry and Feeders</t>
  </si>
  <si>
    <t>Number of Livestock, Poultry and Feeders(Cont'd)</t>
  </si>
  <si>
    <t>Unit : head</t>
  </si>
  <si>
    <t xml:space="preserve">한   육   우  </t>
  </si>
  <si>
    <t xml:space="preserve">젖      소   </t>
  </si>
  <si>
    <t xml:space="preserve">돼      지  </t>
  </si>
  <si>
    <t xml:space="preserve">닭  </t>
  </si>
  <si>
    <t>마    필</t>
  </si>
  <si>
    <t>산    양</t>
  </si>
  <si>
    <t>Year &amp;</t>
  </si>
  <si>
    <t>면    양</t>
  </si>
  <si>
    <t>사    슴</t>
  </si>
  <si>
    <t>토    끼</t>
  </si>
  <si>
    <t>개</t>
  </si>
  <si>
    <t>오   리</t>
  </si>
  <si>
    <t>칠 면 조</t>
  </si>
  <si>
    <t>거   위</t>
  </si>
  <si>
    <t>꿀    벌</t>
  </si>
  <si>
    <t>Native and beef cattle</t>
  </si>
  <si>
    <t>Dairy cattle</t>
  </si>
  <si>
    <t>Pigs</t>
  </si>
  <si>
    <t>Chicken</t>
  </si>
  <si>
    <t>Horses</t>
  </si>
  <si>
    <t>Goats</t>
  </si>
  <si>
    <t>Sheep</t>
  </si>
  <si>
    <t>Deer</t>
  </si>
  <si>
    <t>Rabbits</t>
  </si>
  <si>
    <t>Dogs</t>
  </si>
  <si>
    <t>Ducks</t>
  </si>
  <si>
    <t>Turkeys</t>
  </si>
  <si>
    <t>Goose</t>
  </si>
  <si>
    <t>Bees</t>
  </si>
  <si>
    <t>사육호수</t>
  </si>
  <si>
    <t>마 리 수</t>
  </si>
  <si>
    <t>마리수</t>
  </si>
  <si>
    <t>군 수</t>
  </si>
  <si>
    <t>읍면동별</t>
  </si>
  <si>
    <t>Households</t>
  </si>
  <si>
    <t>Heads</t>
  </si>
  <si>
    <t>Eup-Myeon-Dong</t>
  </si>
  <si>
    <t>Group-num</t>
  </si>
  <si>
    <t>Anthrax Black,Leg</t>
    <phoneticPr fontId="5" type="noConversion"/>
  </si>
  <si>
    <t xml:space="preserve">Year </t>
    <phoneticPr fontId="5" type="noConversion"/>
  </si>
  <si>
    <t>소아까바네병</t>
    <phoneticPr fontId="5" type="noConversion"/>
  </si>
  <si>
    <t>소유행열</t>
    <phoneticPr fontId="5" type="noConversion"/>
  </si>
  <si>
    <t>광견병</t>
    <phoneticPr fontId="5" type="noConversion"/>
  </si>
  <si>
    <t>뉴캐슬병</t>
    <phoneticPr fontId="5" type="noConversion"/>
  </si>
  <si>
    <t>돼지오제스키병</t>
    <phoneticPr fontId="5" type="noConversion"/>
  </si>
  <si>
    <t>돼지전염성
위장병</t>
    <phoneticPr fontId="6" type="noConversion"/>
  </si>
  <si>
    <t>소전염성 비기관염</t>
    <phoneticPr fontId="5" type="noConversion"/>
  </si>
  <si>
    <t>탄저·기종저</t>
    <phoneticPr fontId="6" type="noConversion"/>
  </si>
  <si>
    <t>Unit : head</t>
    <phoneticPr fontId="6" type="noConversion"/>
  </si>
  <si>
    <t>20. 가축전염병 예방주사 실적</t>
    <phoneticPr fontId="6" type="noConversion"/>
  </si>
  <si>
    <t xml:space="preserve">고구마        </t>
    <phoneticPr fontId="6" type="noConversion"/>
  </si>
  <si>
    <t>Sweet potato</t>
    <phoneticPr fontId="5" type="noConversion"/>
  </si>
  <si>
    <t xml:space="preserve">Year </t>
  </si>
  <si>
    <t>연 별</t>
    <phoneticPr fontId="5" type="noConversion"/>
  </si>
  <si>
    <t>Livestock Vaccinated Against Infectious Diseases</t>
    <phoneticPr fontId="5" type="noConversion"/>
  </si>
  <si>
    <t>쑥  갓 Crown Daisy</t>
    <phoneticPr fontId="6" type="noConversion"/>
  </si>
  <si>
    <t>양배추   Cabbage</t>
    <phoneticPr fontId="6" type="noConversion"/>
  </si>
  <si>
    <t>상    추   Lettuce</t>
    <phoneticPr fontId="6" type="noConversion"/>
  </si>
  <si>
    <t>호   박   Pumpkin</t>
    <phoneticPr fontId="6" type="noConversion"/>
  </si>
  <si>
    <t>가  지   Eggplants</t>
    <phoneticPr fontId="6" type="noConversion"/>
  </si>
  <si>
    <t>오이 Cucumbers</t>
    <phoneticPr fontId="6" type="noConversion"/>
  </si>
  <si>
    <t>시 금 치    Spinach</t>
    <phoneticPr fontId="6" type="noConversion"/>
  </si>
  <si>
    <t>딸   기   Strawbery</t>
    <phoneticPr fontId="6" type="noConversion"/>
  </si>
  <si>
    <t>참   외    Sweet melon</t>
    <phoneticPr fontId="6" type="noConversion"/>
  </si>
  <si>
    <t>수  박    Water melon</t>
    <phoneticPr fontId="6" type="noConversion"/>
  </si>
  <si>
    <t>Vegetable Production</t>
    <phoneticPr fontId="6" type="noConversion"/>
  </si>
  <si>
    <t>10. 채 소 류 생 산 량(4-2)</t>
    <phoneticPr fontId="6" type="noConversion"/>
  </si>
  <si>
    <t>10. 채 소 류 생 산 량(4-1)</t>
    <phoneticPr fontId="6" type="noConversion"/>
  </si>
  <si>
    <t>파  Welsh onion</t>
    <phoneticPr fontId="6" type="noConversion"/>
  </si>
  <si>
    <t>Flavour  vegetables</t>
    <phoneticPr fontId="6" type="noConversion"/>
  </si>
  <si>
    <t>마  늘 Garlic</t>
    <phoneticPr fontId="6" type="noConversion"/>
  </si>
  <si>
    <t>고  추  Rad pepper</t>
    <phoneticPr fontId="6" type="noConversion"/>
  </si>
  <si>
    <t>10. 채 소 류 생 산 량(4-4)</t>
    <phoneticPr fontId="6" type="noConversion"/>
  </si>
  <si>
    <t>National  Agricultural Cooperative Federation(Cont'd)</t>
    <phoneticPr fontId="6" type="noConversion"/>
  </si>
  <si>
    <t>…</t>
  </si>
  <si>
    <t>기    타      Others</t>
    <phoneticPr fontId="6" type="noConversion"/>
  </si>
  <si>
    <t>과   채   류   Fruit vegetables</t>
    <phoneticPr fontId="6" type="noConversion"/>
  </si>
  <si>
    <t>엽   채   류   Leafy and Stem vegatables</t>
    <phoneticPr fontId="6" type="noConversion"/>
  </si>
  <si>
    <t>Rapeseed</t>
    <phoneticPr fontId="5" type="noConversion"/>
  </si>
  <si>
    <t>Ware-house</t>
    <phoneticPr fontId="5" type="noConversion"/>
  </si>
  <si>
    <t>동  력
경운기
Power
tiller</t>
    <phoneticPr fontId="5" type="noConversion"/>
  </si>
  <si>
    <t>스피드 스프레이어(SS기)
speeds
player</t>
    <phoneticPr fontId="5" type="noConversion"/>
  </si>
  <si>
    <t>Walking</t>
  </si>
  <si>
    <t>Taking</t>
    <phoneticPr fontId="5" type="noConversion"/>
  </si>
  <si>
    <t>Taking</t>
    <phoneticPr fontId="5" type="noConversion"/>
  </si>
  <si>
    <t>자료 : 농업정책과</t>
  </si>
  <si>
    <t>자료 : 농업정책과</t>
    <phoneticPr fontId="6" type="noConversion"/>
  </si>
  <si>
    <t>돼지 일본뇌염</t>
    <phoneticPr fontId="5" type="noConversion"/>
  </si>
  <si>
    <r>
      <t>단위 : 1000Kg</t>
    </r>
    <r>
      <rPr>
        <vertAlign val="superscript"/>
        <sz val="10"/>
        <rFont val="바탕체"/>
        <family val="1"/>
        <charset val="129"/>
      </rPr>
      <t>2)</t>
    </r>
    <phoneticPr fontId="6" type="noConversion"/>
  </si>
  <si>
    <t>주 : 1)관리기항목 보행형,승용용으로 세분('10)</t>
    <phoneticPr fontId="5" type="noConversion"/>
  </si>
  <si>
    <r>
      <t>기   타</t>
    </r>
    <r>
      <rPr>
        <vertAlign val="superscript"/>
        <sz val="10"/>
        <rFont val="바탕체"/>
        <family val="1"/>
        <charset val="129"/>
      </rPr>
      <t xml:space="preserve"> 1)</t>
    </r>
    <phoneticPr fontId="5" type="noConversion"/>
  </si>
  <si>
    <t>농업진흥구역
Agricultural development land</t>
    <phoneticPr fontId="6" type="noConversion"/>
  </si>
  <si>
    <t>합 　  　계
Total</t>
    <phoneticPr fontId="6" type="noConversion"/>
  </si>
  <si>
    <t>Part-time</t>
    <phoneticPr fontId="5" type="noConversion"/>
  </si>
  <si>
    <t>배  추   Chinese cabbage</t>
    <phoneticPr fontId="6" type="noConversion"/>
  </si>
  <si>
    <t>자료 : 경기통계연보</t>
    <phoneticPr fontId="6" type="noConversion"/>
  </si>
  <si>
    <t>Source : Statistical Yearbook of Gyeonggi</t>
    <phoneticPr fontId="6" type="noConversion"/>
  </si>
  <si>
    <t>자료 : 경기통계연보</t>
    <phoneticPr fontId="6" type="noConversion"/>
  </si>
  <si>
    <t>Source : Statistical Yearbook of Gyeonggi</t>
    <phoneticPr fontId="5" type="noConversion"/>
  </si>
  <si>
    <t>Source : Agricultural Policy Division</t>
    <phoneticPr fontId="6" type="noConversion"/>
  </si>
  <si>
    <t>Source : Agricultural Policy Division</t>
    <phoneticPr fontId="5" type="noConversion"/>
  </si>
  <si>
    <t>계</t>
    <phoneticPr fontId="5" type="noConversion"/>
  </si>
  <si>
    <t>Total</t>
    <phoneticPr fontId="5" type="noConversion"/>
  </si>
  <si>
    <t>계</t>
    <phoneticPr fontId="5" type="noConversion"/>
  </si>
  <si>
    <t>자료 : 경기통계연보</t>
    <phoneticPr fontId="6" type="noConversion"/>
  </si>
  <si>
    <t>Source : Statistical Yearbook of Gyeonggi</t>
    <phoneticPr fontId="6" type="noConversion"/>
  </si>
  <si>
    <t>합 계 Total</t>
    <phoneticPr fontId="5" type="noConversion"/>
  </si>
  <si>
    <t>근  채  류   Root vegetables</t>
    <phoneticPr fontId="5" type="noConversion"/>
  </si>
  <si>
    <t>조미채소     Flavour   vegetables</t>
    <phoneticPr fontId="5" type="noConversion"/>
  </si>
  <si>
    <t>Total</t>
    <phoneticPr fontId="5" type="noConversion"/>
  </si>
  <si>
    <t>Total</t>
    <phoneticPr fontId="5" type="noConversion"/>
  </si>
  <si>
    <t xml:space="preserve">         -</t>
  </si>
  <si>
    <t>주  : 조곡기준. 1) 2007년 명칭변경. (전:추곡수매실적(정곡))</t>
    <phoneticPr fontId="5" type="noConversion"/>
  </si>
  <si>
    <r>
      <t>13. 공공비축 미곡 매입실적</t>
    </r>
    <r>
      <rPr>
        <b/>
        <vertAlign val="superscript"/>
        <sz val="12"/>
        <rFont val="굴림"/>
        <family val="3"/>
        <charset val="129"/>
      </rPr>
      <t>1)</t>
    </r>
    <phoneticPr fontId="6" type="noConversion"/>
  </si>
  <si>
    <t>총계</t>
    <phoneticPr fontId="5" type="noConversion"/>
  </si>
  <si>
    <t>단위 : 농가수</t>
    <phoneticPr fontId="76" type="noConversion"/>
  </si>
  <si>
    <t>구제역</t>
    <phoneticPr fontId="76" type="noConversion"/>
  </si>
  <si>
    <t>돼지열병</t>
    <phoneticPr fontId="76" type="noConversion"/>
  </si>
  <si>
    <t>돼지오제스키병</t>
    <phoneticPr fontId="76" type="noConversion"/>
  </si>
  <si>
    <t>돼지생식기</t>
    <phoneticPr fontId="76" type="noConversion"/>
  </si>
  <si>
    <t>브루셀라병</t>
    <phoneticPr fontId="76" type="noConversion"/>
  </si>
  <si>
    <t>결핵병</t>
    <phoneticPr fontId="76" type="noConversion"/>
  </si>
  <si>
    <t>고병원성</t>
    <phoneticPr fontId="76" type="noConversion"/>
  </si>
  <si>
    <t>추백리</t>
    <phoneticPr fontId="76" type="noConversion"/>
  </si>
  <si>
    <t>가금티푸스</t>
    <phoneticPr fontId="76" type="noConversion"/>
  </si>
  <si>
    <t>뉴캐슬병</t>
    <phoneticPr fontId="76" type="noConversion"/>
  </si>
  <si>
    <t>사슴만성</t>
    <phoneticPr fontId="76" type="noConversion"/>
  </si>
  <si>
    <t>낭충붕아부패병</t>
    <phoneticPr fontId="76" type="noConversion"/>
  </si>
  <si>
    <t>Foot and Mouth</t>
    <phoneticPr fontId="76" type="noConversion"/>
  </si>
  <si>
    <t>Classical</t>
    <phoneticPr fontId="76" type="noConversion"/>
  </si>
  <si>
    <t>Aujeszky's Diease</t>
    <phoneticPr fontId="76" type="noConversion"/>
  </si>
  <si>
    <t>호흡기증후군</t>
    <phoneticPr fontId="76" type="noConversion"/>
  </si>
  <si>
    <t>Brucellosis</t>
    <phoneticPr fontId="76" type="noConversion"/>
  </si>
  <si>
    <t>Tuberculosis</t>
    <phoneticPr fontId="76" type="noConversion"/>
  </si>
  <si>
    <t>조류인플루엔자</t>
    <phoneticPr fontId="76" type="noConversion"/>
  </si>
  <si>
    <t>Pullorum</t>
    <phoneticPr fontId="76" type="noConversion"/>
  </si>
  <si>
    <t>Fowl</t>
    <phoneticPr fontId="76" type="noConversion"/>
  </si>
  <si>
    <t>Newcastle</t>
    <phoneticPr fontId="76" type="noConversion"/>
  </si>
  <si>
    <t>소모성질병</t>
    <phoneticPr fontId="76" type="noConversion"/>
  </si>
  <si>
    <t>Diease</t>
    <phoneticPr fontId="76" type="noConversion"/>
  </si>
  <si>
    <t>Swine Fever</t>
    <phoneticPr fontId="76" type="noConversion"/>
  </si>
  <si>
    <t>PRRS</t>
    <phoneticPr fontId="76" type="noConversion"/>
  </si>
  <si>
    <t>HPAI</t>
    <phoneticPr fontId="76" type="noConversion"/>
  </si>
  <si>
    <t>Typhoid</t>
    <phoneticPr fontId="76" type="noConversion"/>
  </si>
  <si>
    <t>Chronic Wasting Disease</t>
    <phoneticPr fontId="76" type="noConversion"/>
  </si>
  <si>
    <t>Sacbrood Disease</t>
    <phoneticPr fontId="76" type="noConversion"/>
  </si>
  <si>
    <t>Year</t>
    <phoneticPr fontId="5" type="noConversion"/>
  </si>
  <si>
    <r>
      <t>관리기</t>
    </r>
    <r>
      <rPr>
        <vertAlign val="superscript"/>
        <sz val="9"/>
        <rFont val="Calibri"/>
        <family val="3"/>
        <charset val="129"/>
      </rPr>
      <t>1)</t>
    </r>
    <phoneticPr fontId="5" type="noConversion"/>
  </si>
  <si>
    <t>14. 농업용기계 보유</t>
    <phoneticPr fontId="6" type="noConversion"/>
  </si>
  <si>
    <t>자료 : 축산과</t>
    <phoneticPr fontId="5" type="noConversion"/>
  </si>
  <si>
    <t>Source : Animal Husbandry Division</t>
    <phoneticPr fontId="5" type="noConversion"/>
  </si>
  <si>
    <t>16. 가축전염병발생
Infectious Livestock Diseases by Case</t>
    <phoneticPr fontId="76" type="noConversion"/>
  </si>
  <si>
    <t>16. 가축전염병발생(계속)
Infectious Livestock Diseases by Case</t>
    <phoneticPr fontId="76" type="noConversion"/>
  </si>
  <si>
    <t>-</t>
    <phoneticPr fontId="5" type="noConversion"/>
  </si>
  <si>
    <t>마트매출액</t>
    <phoneticPr fontId="5" type="noConversion"/>
  </si>
  <si>
    <t>Sales</t>
    <phoneticPr fontId="6" type="noConversion"/>
  </si>
  <si>
    <t>직 원 수</t>
    <phoneticPr fontId="6" type="noConversion"/>
  </si>
  <si>
    <t xml:space="preserve"> Staffs</t>
    <phoneticPr fontId="5" type="noConversion"/>
  </si>
  <si>
    <t>Insurance</t>
  </si>
  <si>
    <t>주요경제사업실적</t>
    <phoneticPr fontId="6" type="noConversion"/>
  </si>
  <si>
    <t>Major Economic business</t>
    <phoneticPr fontId="6" type="noConversion"/>
  </si>
  <si>
    <t>연중대출실적  Credit business by the whole year</t>
    <phoneticPr fontId="6" type="noConversion"/>
  </si>
  <si>
    <t xml:space="preserve">              - </t>
  </si>
  <si>
    <t xml:space="preserve">               - </t>
  </si>
  <si>
    <t xml:space="preserve"> … </t>
  </si>
  <si>
    <t xml:space="preserve">              -</t>
  </si>
  <si>
    <t xml:space="preserve">          -</t>
  </si>
  <si>
    <t xml:space="preserve">       -</t>
  </si>
  <si>
    <t xml:space="preserve">            -</t>
  </si>
  <si>
    <t xml:space="preserve">               -</t>
  </si>
  <si>
    <t>…</t>
    <phoneticPr fontId="5" type="noConversion"/>
  </si>
  <si>
    <r>
      <t>1. 농가 및 농가인구</t>
    </r>
    <r>
      <rPr>
        <b/>
        <vertAlign val="superscript"/>
        <sz val="14"/>
        <rFont val="Calibri"/>
        <family val="3"/>
        <charset val="129"/>
      </rPr>
      <t>1)</t>
    </r>
    <phoneticPr fontId="5" type="noConversion"/>
  </si>
  <si>
    <r>
      <t>겸업</t>
    </r>
    <r>
      <rPr>
        <vertAlign val="superscript"/>
        <sz val="10"/>
        <rFont val="Calibri"/>
        <family val="3"/>
        <charset val="129"/>
      </rPr>
      <t>2)</t>
    </r>
    <phoneticPr fontId="5" type="noConversion"/>
  </si>
  <si>
    <t>주 : 1) 표본조사의 경우 추정과정의 반올림으로 인해 총계가 일치하지 않는 경우도 있음</t>
    <phoneticPr fontId="6" type="noConversion"/>
  </si>
  <si>
    <t xml:space="preserve">     2) 2019년 1,2종 항목 삭제</t>
    <phoneticPr fontId="6" type="noConversion"/>
  </si>
  <si>
    <t>주 : 표본조사의 경우 추정과정의 반올림으로 인해 총계가 일치하지 않는 경우도 있음</t>
    <phoneticPr fontId="6" type="noConversion"/>
  </si>
  <si>
    <t>주 :  2015~2016년 조, 수수는 기타잡곡으로 분류</t>
    <phoneticPr fontId="5" type="noConversion"/>
  </si>
  <si>
    <t>보험</t>
    <phoneticPr fontId="5" type="noConversion"/>
  </si>
  <si>
    <t>13. 농 업 협 동 조 합 (지역농협)(13-1)</t>
    <phoneticPr fontId="6" type="noConversion"/>
  </si>
  <si>
    <t>13. 농 업 협 동 조 합 (지역농협)(13-2)</t>
    <phoneticPr fontId="6" type="noConversion"/>
  </si>
  <si>
    <t>15. 가축사육(15-1)</t>
    <phoneticPr fontId="5" type="noConversion"/>
  </si>
  <si>
    <t>15. 가축사육(15-2)</t>
    <phoneticPr fontId="5" type="noConversion"/>
  </si>
  <si>
    <t>-</t>
  </si>
  <si>
    <t>단위 : 가구, 명</t>
    <phoneticPr fontId="6" type="noConversion"/>
  </si>
  <si>
    <t>LumpySkin</t>
    <phoneticPr fontId="98" type="noConversion"/>
  </si>
  <si>
    <t>African</t>
    <phoneticPr fontId="98" type="noConversion"/>
  </si>
  <si>
    <t>Disease</t>
    <phoneticPr fontId="98" type="noConversion"/>
  </si>
  <si>
    <t>Swine Fever</t>
    <phoneticPr fontId="98" type="noConversion"/>
  </si>
  <si>
    <t>주: 1)럼피스킨, 아프리카돼지열병 2023년부터 추가</t>
    <phoneticPr fontId="5" type="noConversion"/>
  </si>
  <si>
    <t>…</t>
    <phoneticPr fontId="5" type="noConversion"/>
  </si>
  <si>
    <t>…</t>
    <phoneticPr fontId="5" type="noConversion"/>
  </si>
  <si>
    <r>
      <t>럼피스킨</t>
    </r>
    <r>
      <rPr>
        <vertAlign val="superscript"/>
        <sz val="9"/>
        <color indexed="8"/>
        <rFont val="맑은 고딕"/>
        <family val="3"/>
        <charset val="129"/>
      </rPr>
      <t>1)</t>
    </r>
    <phoneticPr fontId="98" type="noConversion"/>
  </si>
  <si>
    <r>
      <t>아프리카돼지열병</t>
    </r>
    <r>
      <rPr>
        <vertAlign val="superscript"/>
        <sz val="9"/>
        <color indexed="8"/>
        <rFont val="맑은 고딕"/>
        <family val="3"/>
        <charset val="129"/>
      </rPr>
      <t>1)</t>
    </r>
    <phoneticPr fontId="9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</si>
</sst>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41" formatCode="_-* #,##0_-;\-* #,##0_-;_-* &quot;-&quot;_-;_-@_-"/>
    <numFmt numFmtId="43" formatCode="_-* #,##0.00_-;\-* #,##0.00_-;_-* &quot;-&quot;??_-;_-@_-"/>
    <numFmt numFmtId="177" formatCode="&quot;$&quot;#,##0_);[Red]\(&quot;$&quot;#,##0\)"/>
    <numFmt numFmtId="179" formatCode="&quot;$&quot;#,##0.00_);[Red]\(&quot;$&quot;#,##0.00\)"/>
    <numFmt numFmtId="184" formatCode="&quot;₩&quot;#,##0;[Red]&quot;₩&quot;\-#,##0"/>
    <numFmt numFmtId="185" formatCode="&quot;₩&quot;#,##0.00;[Red]&quot;₩&quot;\-#,##0.00"/>
    <numFmt numFmtId="186" formatCode="_ &quot;₩&quot;* #,##0_ ;_ &quot;₩&quot;* \-#,##0_ ;_ &quot;₩&quot;* &quot;-&quot;_ ;_ @_ "/>
    <numFmt numFmtId="187" formatCode="_ * #,##0_ ;_ * \-#,##0_ ;_ * &quot;-&quot;_ ;_ @_ "/>
    <numFmt numFmtId="188" formatCode="_ &quot;₩&quot;* #,##0.00_ ;_ &quot;₩&quot;* \-#,##0.00_ ;_ &quot;₩&quot;* &quot;-&quot;??_ ;_ @_ "/>
    <numFmt numFmtId="189" formatCode="_ * #,##0.00_ ;_ * \-#,##0.00_ ;_ * &quot;-&quot;??_ ;_ @_ "/>
    <numFmt numFmtId="190" formatCode="_ * #,##0.0_ ;_ * \-#,##0.0_ ;_ * &quot;-&quot;_ ;_ @_ "/>
    <numFmt numFmtId="191" formatCode="0,000"/>
    <numFmt numFmtId="192" formatCode="0.0"/>
    <numFmt numFmtId="194" formatCode="#,##0.0"/>
    <numFmt numFmtId="195" formatCode="#,##0.0;\-#,##0.0"/>
    <numFmt numFmtId="196" formatCode="#,##0.0_ "/>
    <numFmt numFmtId="197" formatCode="_-* #,##0.00_-;\-* #,##0.00_-;_-* &quot;-&quot;_-;_-@_-"/>
    <numFmt numFmtId="198" formatCode="_-* #,##0.0_-;\-* #,##0.0_-;_-* &quot;-&quot;?_-;_-@_-"/>
    <numFmt numFmtId="199" formatCode="#,##0.0;[Red]#,##0.0"/>
    <numFmt numFmtId="200" formatCode="0.00_);[Red]\(0.00\)"/>
    <numFmt numFmtId="201" formatCode="#,##0.0_);[Red]\(#,##0.0\)"/>
    <numFmt numFmtId="202" formatCode="#,##0_ "/>
    <numFmt numFmtId="203" formatCode="0.0_);[Red]\(0.0\)"/>
    <numFmt numFmtId="204" formatCode="0.0_ "/>
    <numFmt numFmtId="205" formatCode="#,##0\ ;\-#,##0\ ;&quot;-&quot;\ "/>
    <numFmt numFmtId="206" formatCode="#,##0;[Red]#,##0"/>
    <numFmt numFmtId="207" formatCode="#,##0;\-#,##0;&quot;-&quot;;@"/>
    <numFmt numFmtId="208" formatCode="_-&quot;₩&quot;* #,##0_-;&quot;₩&quot;&quot;₩&quot;&quot;₩&quot;&quot;₩&quot;&quot;₩&quot;&quot;₩&quot;&quot;₩&quot;&quot;₩&quot;&quot;₩&quot;\-&quot;₩&quot;* #,##0_-;_-&quot;₩&quot;* &quot;-&quot;_-;_-@_-"/>
    <numFmt numFmtId="209" formatCode="\$#.00"/>
    <numFmt numFmtId="210" formatCode="_ * #,##0.00_ ;_ * &quot;₩&quot;&quot;₩&quot;&quot;₩&quot;&quot;₩&quot;&quot;₩&quot;&quot;₩&quot;&quot;₩&quot;&quot;₩&quot;&quot;₩&quot;\-#,##0.00_ ;_ * &quot;-&quot;??_ ;_ @_ "/>
    <numFmt numFmtId="211" formatCode="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\(&quot;₩&quot;&quot;₩&quot;&quot;₩&quot;&quot;₩&quot;&quot;₩&quot;&quot;₩&quot;&quot;₩&quot;&quot;₩&quot;&quot;₩&quot;\$#,##0&quot;₩&quot;&quot;₩&quot;&quot;₩&quot;&quot;₩&quot;&quot;₩&quot;&quot;₩&quot;&quot;₩&quot;&quot;₩&quot;&quot;₩&quot;\)"/>
    <numFmt numFmtId="212" formatCode="#,"/>
    <numFmt numFmtId="213" formatCode="%#.00"/>
    <numFmt numFmtId="214" formatCode="0%_);\(0%\)"/>
    <numFmt numFmtId="215" formatCode="_-* #,##0_-;\-* #,##0_-;_-* \-_-;_-@_-"/>
    <numFmt numFmtId="216" formatCode=";;;"/>
    <numFmt numFmtId="217" formatCode="&quot;₩&quot;#,##0;&quot;₩&quot;&quot;₩&quot;&quot;₩&quot;&quot;₩&quot;\-#,##0"/>
    <numFmt numFmtId="218" formatCode="#,##0;[Red]&quot;-&quot;#,##0"/>
    <numFmt numFmtId="219" formatCode="&quot;₩&quot;#,##0;[Red]&quot;₩&quot;&quot;₩&quot;&quot;₩&quot;&quot;₩&quot;\-#,##0"/>
    <numFmt numFmtId="220" formatCode="_-* #,##0.00_-;&quot;₩&quot;&quot;₩&quot;\-* #,##0.00_-;_-* &quot;-&quot;??_-;_-@_-"/>
    <numFmt numFmtId="221" formatCode="_-&quot;₩&quot;* #,##0.00_-;&quot;₩&quot;&quot;₩&quot;\-&quot;₩&quot;* #,##0.00_-;_-&quot;₩&quot;* &quot;-&quot;??_-;_-@_-"/>
    <numFmt numFmtId="222" formatCode="&quot;₩&quot;#,##0.00;&quot;₩&quot;&quot;₩&quot;&quot;₩&quot;&quot;₩&quot;\-#,##0.00"/>
    <numFmt numFmtId="223" formatCode="_-* #,##0_-;\-* #,##0_-;_-* &quot;-&quot;??_-;_-@_-"/>
  </numFmts>
  <fonts count="114">
    <font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바탕체"/>
      <family val="1"/>
      <charset val="129"/>
    </font>
    <font>
      <sz val="12"/>
      <name val="바탕체"/>
      <family val="1"/>
      <charset val="129"/>
    </font>
    <font>
      <b/>
      <sz val="9"/>
      <name val="바탕체"/>
      <family val="1"/>
      <charset val="129"/>
    </font>
    <font>
      <b/>
      <sz val="10"/>
      <name val="바탕체"/>
      <family val="1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vertAlign val="superscript"/>
      <sz val="9"/>
      <name val="바탕체"/>
      <family val="1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vertAlign val="superscript"/>
      <sz val="10"/>
      <name val="바탕체"/>
      <family val="1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Calibri"/>
      <family val="2"/>
    </font>
    <font>
      <b/>
      <vertAlign val="superscript"/>
      <sz val="12"/>
      <name val="굴림"/>
      <family val="3"/>
      <charset val="129"/>
    </font>
    <font>
      <sz val="14"/>
      <name val="돋움"/>
      <family val="3"/>
      <charset val="129"/>
    </font>
    <font>
      <sz val="11"/>
      <color indexed="8"/>
      <name val="Calibri"/>
      <family val="3"/>
      <charset val="129"/>
    </font>
    <font>
      <b/>
      <sz val="10"/>
      <name val="MS Sans Serif"/>
      <family val="2"/>
    </font>
    <font>
      <b/>
      <sz val="10"/>
      <name val="Helv"/>
      <family val="2"/>
    </font>
    <font>
      <sz val="1"/>
      <color indexed="8"/>
      <name val="Courier"/>
      <family val="3"/>
    </font>
    <font>
      <sz val="9"/>
      <name val="돋움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0"/>
      <name val="Arial"/>
      <family val="2"/>
    </font>
    <font>
      <b/>
      <sz val="11"/>
      <name val="Helv"/>
      <family val="2"/>
    </font>
    <font>
      <b/>
      <sz val="10"/>
      <color indexed="10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0"/>
      <name val="바탕"/>
      <family val="1"/>
      <charset val="129"/>
    </font>
    <font>
      <b/>
      <sz val="1"/>
      <color indexed="8"/>
      <name val="Courier"/>
      <family val="3"/>
    </font>
    <font>
      <sz val="11"/>
      <name val="굴림체"/>
      <family val="3"/>
      <charset val="129"/>
    </font>
    <font>
      <sz val="10"/>
      <name val="MS Sans Serif"/>
      <family val="2"/>
    </font>
    <font>
      <u/>
      <sz val="11"/>
      <color indexed="36"/>
      <name val="바탕체"/>
      <family val="1"/>
      <charset val="129"/>
    </font>
    <font>
      <sz val="14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굴림"/>
      <family val="3"/>
    </font>
    <font>
      <sz val="10"/>
      <name val="Helv"/>
      <family val="2"/>
    </font>
    <font>
      <b/>
      <sz val="14"/>
      <name val="Calibri"/>
      <family val="3"/>
      <charset val="129"/>
    </font>
    <font>
      <sz val="10"/>
      <name val="Calibri"/>
      <family val="3"/>
      <charset val="129"/>
    </font>
    <font>
      <sz val="12"/>
      <name val="Calibri"/>
      <family val="3"/>
      <charset val="129"/>
    </font>
    <font>
      <sz val="9"/>
      <name val="Calibri"/>
      <family val="3"/>
      <charset val="129"/>
    </font>
    <font>
      <b/>
      <sz val="10"/>
      <name val="Calibri"/>
      <family val="3"/>
      <charset val="129"/>
    </font>
    <font>
      <b/>
      <sz val="9"/>
      <color indexed="8"/>
      <name val="Calibri"/>
      <family val="3"/>
      <charset val="129"/>
    </font>
    <font>
      <b/>
      <sz val="9"/>
      <name val="Calibri"/>
      <family val="3"/>
      <charset val="129"/>
    </font>
    <font>
      <sz val="8"/>
      <name val="Calibri"/>
      <family val="3"/>
      <charset val="129"/>
    </font>
    <font>
      <b/>
      <sz val="12"/>
      <name val="Calibri"/>
      <family val="3"/>
      <charset val="129"/>
    </font>
    <font>
      <vertAlign val="superscript"/>
      <sz val="9"/>
      <name val="Calibri"/>
      <family val="3"/>
      <charset val="129"/>
    </font>
    <font>
      <b/>
      <sz val="8"/>
      <name val="Calibri"/>
      <family val="3"/>
      <charset val="129"/>
    </font>
    <font>
      <sz val="9"/>
      <name val="Cambria"/>
      <family val="3"/>
      <charset val="129"/>
    </font>
    <font>
      <sz val="9"/>
      <color indexed="8"/>
      <name val="Cambria"/>
      <family val="3"/>
      <charset val="129"/>
    </font>
    <font>
      <b/>
      <sz val="9"/>
      <name val="Cambria"/>
      <family val="3"/>
      <charset val="129"/>
    </font>
    <font>
      <sz val="9"/>
      <color indexed="8"/>
      <name val="Calibri"/>
      <family val="3"/>
      <charset val="129"/>
    </font>
    <font>
      <sz val="9"/>
      <color indexed="8"/>
      <name val="맑은 고딕"/>
      <family val="3"/>
      <charset val="129"/>
    </font>
    <font>
      <b/>
      <sz val="10"/>
      <color indexed="8"/>
      <name val="Calibri"/>
      <family val="3"/>
      <charset val="129"/>
    </font>
    <font>
      <b/>
      <sz val="9"/>
      <name val="맑은 고딕"/>
      <family val="3"/>
      <charset val="129"/>
    </font>
    <font>
      <sz val="12"/>
      <color indexed="8"/>
      <name val="Calibri"/>
      <family val="3"/>
      <charset val="129"/>
    </font>
    <font>
      <b/>
      <vertAlign val="superscript"/>
      <sz val="14"/>
      <name val="Calibri"/>
      <family val="3"/>
      <charset val="129"/>
    </font>
    <font>
      <vertAlign val="superscript"/>
      <sz val="10"/>
      <name val="Calibri"/>
      <family val="3"/>
      <charset val="129"/>
    </font>
    <font>
      <sz val="8"/>
      <name val="Calibri"/>
      <family val="2"/>
      <charset val="129"/>
    </font>
    <font>
      <vertAlign val="superscript"/>
      <sz val="9"/>
      <color indexed="8"/>
      <name val="맑은 고딕"/>
      <family val="3"/>
      <charset val="129"/>
    </font>
    <font>
      <sz val="12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sz val="12"/>
      <color rgb="FF000000"/>
      <name val="바탕체"/>
      <family val="1"/>
      <charset val="129"/>
    </font>
    <font>
      <sz val="10"/>
      <color theme="1"/>
      <name val="Calibri"/>
      <family val="3"/>
      <charset val="129"/>
    </font>
    <font>
      <sz val="1"/>
      <color theme="1"/>
      <name val="Calibri"/>
      <family val="3"/>
      <charset val="129"/>
    </font>
    <font>
      <sz val="10"/>
      <color rgb="FF000000"/>
      <name val="맑은 고딕"/>
      <family val="3"/>
      <charset val="129"/>
    </font>
    <font>
      <sz val="11"/>
      <color theme="1"/>
      <name val="Calibri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Calibri"/>
      <family val="2"/>
      <charset val="129"/>
    </font>
    <font>
      <b/>
      <sz val="11"/>
      <color theme="1"/>
      <name val="맑은 고딕"/>
      <family val="2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10">
    <xf numFmtId="0" fontId="0" fillId="0" borderId="0"/>
    <xf numFmtId="0" fontId="57" fillId="0" borderId="0" applyNumberFormat="0" applyFill="0" applyBorder="0" applyAlignment="0" applyProtection="0"/>
    <xf numFmtId="0" fontId="1" fillId="0" borderId="0"/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00" fillId="0" borderId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01" fillId="0" borderId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00" fillId="0" borderId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00" fillId="0" borderId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01" fillId="0" borderId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00" fillId="0" borderId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00" fillId="0" borderId="0"/>
    <xf numFmtId="38" fontId="100" fillId="0" borderId="0"/>
    <xf numFmtId="38" fontId="100" fillId="0" borderId="0"/>
    <xf numFmtId="38" fontId="100" fillId="0" borderId="0"/>
    <xf numFmtId="38" fontId="100" fillId="0" borderId="0"/>
    <xf numFmtId="38" fontId="100" fillId="0" borderId="0"/>
    <xf numFmtId="38" fontId="100" fillId="0" borderId="0"/>
    <xf numFmtId="38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00" fillId="0" borderId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00" fillId="0" borderId="0"/>
    <xf numFmtId="40" fontId="100" fillId="0" borderId="0"/>
    <xf numFmtId="40" fontId="100" fillId="0" borderId="0"/>
    <xf numFmtId="40" fontId="100" fillId="0" borderId="0"/>
    <xf numFmtId="40" fontId="100" fillId="0" borderId="0"/>
    <xf numFmtId="40" fontId="100" fillId="0" borderId="0"/>
    <xf numFmtId="40" fontId="100" fillId="0" borderId="0"/>
    <xf numFmtId="4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00" fillId="0" borderId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3" fillId="0" borderId="0"/>
    <xf numFmtId="0" fontId="15" fillId="0" borderId="0"/>
    <xf numFmtId="0" fontId="1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2" fillId="0" borderId="0"/>
    <xf numFmtId="0" fontId="1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1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7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4" fillId="0" borderId="0"/>
    <xf numFmtId="0" fontId="14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6" fillId="0" borderId="0"/>
    <xf numFmtId="0" fontId="17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13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58" fillId="0" borderId="0"/>
    <xf numFmtId="4" fontId="59" fillId="0" borderId="0">
      <protection locked="0"/>
    </xf>
    <xf numFmtId="187" fontId="1" fillId="0" borderId="0" applyFont="0" applyFill="0" applyBorder="0" applyAlignment="0" applyProtection="0"/>
    <xf numFmtId="208" fontId="34" fillId="0" borderId="0"/>
    <xf numFmtId="209" fontId="59" fillId="0" borderId="0">
      <protection locked="0"/>
    </xf>
    <xf numFmtId="186" fontId="1" fillId="0" borderId="0" applyFont="0" applyFill="0" applyBorder="0" applyAlignment="0" applyProtection="0"/>
    <xf numFmtId="210" fontId="34" fillId="0" borderId="0"/>
    <xf numFmtId="0" fontId="18" fillId="0" borderId="0" applyFill="0" applyBorder="0" applyAlignment="0" applyProtection="0"/>
    <xf numFmtId="0" fontId="18" fillId="0" borderId="0" applyProtection="0"/>
    <xf numFmtId="0" fontId="103" fillId="0" borderId="0"/>
    <xf numFmtId="211" fontId="34" fillId="0" borderId="0"/>
    <xf numFmtId="0" fontId="60" fillId="0" borderId="0" applyFont="0" applyFill="0" applyBorder="0" applyAlignment="0" applyProtection="0"/>
    <xf numFmtId="2" fontId="18" fillId="0" borderId="0" applyFill="0" applyBorder="0" applyAlignment="0" applyProtection="0"/>
    <xf numFmtId="2" fontId="18" fillId="0" borderId="0" applyProtection="0"/>
    <xf numFmtId="2" fontId="103" fillId="0" borderId="0"/>
    <xf numFmtId="38" fontId="61" fillId="21" borderId="0" applyNumberFormat="0" applyBorder="0" applyAlignment="0" applyProtection="0"/>
    <xf numFmtId="0" fontId="62" fillId="0" borderId="0">
      <alignment horizontal="left"/>
    </xf>
    <xf numFmtId="0" fontId="19" fillId="0" borderId="3" applyNumberFormat="0" applyAlignment="0" applyProtection="0">
      <alignment horizontal="left" vertical="center"/>
    </xf>
    <xf numFmtId="0" fontId="104" fillId="0" borderId="3">
      <alignment horizontal="left" vertical="center"/>
    </xf>
    <xf numFmtId="0" fontId="19" fillId="0" borderId="4">
      <alignment horizontal="left" vertical="center"/>
    </xf>
    <xf numFmtId="0" fontId="104" fillId="0" borderId="4">
      <alignment horizontal="left" vertical="center"/>
    </xf>
    <xf numFmtId="14" fontId="63" fillId="22" borderId="5">
      <alignment horizontal="center" vertical="center" wrapText="1"/>
    </xf>
    <xf numFmtId="0" fontId="20" fillId="0" borderId="0" applyNumberFormat="0" applyFill="0" applyBorder="0" applyAlignment="0" applyProtection="0"/>
    <xf numFmtId="0" fontId="20" fillId="0" borderId="0" applyProtection="0"/>
    <xf numFmtId="0" fontId="105" fillId="0" borderId="0"/>
    <xf numFmtId="0" fontId="19" fillId="0" borderId="0" applyNumberFormat="0" applyFill="0" applyBorder="0" applyAlignment="0" applyProtection="0"/>
    <xf numFmtId="0" fontId="19" fillId="0" borderId="0" applyProtection="0"/>
    <xf numFmtId="0" fontId="104" fillId="0" borderId="0"/>
    <xf numFmtId="10" fontId="61" fillId="21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4" fillId="0" borderId="5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2" fontId="34" fillId="0" borderId="0"/>
    <xf numFmtId="0" fontId="1" fillId="0" borderId="0"/>
    <xf numFmtId="9" fontId="1" fillId="0" borderId="0" applyFont="0" applyFill="0" applyBorder="0" applyAlignment="0" applyProtection="0"/>
    <xf numFmtId="214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13" fontId="59" fillId="0" borderId="0">
      <protection locked="0"/>
    </xf>
    <xf numFmtId="0" fontId="64" fillId="0" borderId="0"/>
    <xf numFmtId="215" fontId="1" fillId="0" borderId="0" applyBorder="0" applyProtection="0"/>
    <xf numFmtId="0" fontId="65" fillId="0" borderId="0" applyFill="0" applyBorder="0" applyProtection="0">
      <alignment horizontal="left" vertical="top"/>
    </xf>
    <xf numFmtId="0" fontId="66" fillId="0" borderId="0" applyFill="0" applyBorder="0" applyProtection="0">
      <alignment horizontal="centerContinuous" vertical="center"/>
    </xf>
    <xf numFmtId="0" fontId="67" fillId="21" borderId="0" applyFill="0" applyBorder="0" applyProtection="0">
      <alignment horizontal="center" vertical="center"/>
    </xf>
    <xf numFmtId="0" fontId="18" fillId="0" borderId="9" applyNumberFormat="0" applyFill="0" applyAlignment="0" applyProtection="0"/>
    <xf numFmtId="0" fontId="18" fillId="0" borderId="9" applyProtection="0"/>
    <xf numFmtId="0" fontId="103" fillId="0" borderId="9"/>
    <xf numFmtId="216" fontId="68" fillId="0" borderId="0" applyFont="0" applyFill="0" applyBorder="0" applyAlignment="0" applyProtection="0">
      <alignment horizontal="right"/>
    </xf>
    <xf numFmtId="0" fontId="36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38" fontId="67" fillId="0" borderId="0"/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25" borderId="1" applyNumberFormat="0" applyAlignment="0" applyProtection="0">
      <alignment vertical="center"/>
    </xf>
    <xf numFmtId="0" fontId="35" fillId="25" borderId="1" applyNumberFormat="0" applyAlignment="0" applyProtection="0">
      <alignment vertical="center"/>
    </xf>
    <xf numFmtId="217" fontId="1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38" fontId="70" fillId="0" borderId="0"/>
    <xf numFmtId="0" fontId="39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3" fontId="71" fillId="0" borderId="10">
      <alignment horizontal="center"/>
    </xf>
    <xf numFmtId="0" fontId="59" fillId="0" borderId="0">
      <protection locked="0"/>
    </xf>
    <xf numFmtId="0" fontId="59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40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34" fillId="4" borderId="7" applyNumberFormat="0" applyFont="0" applyAlignment="0" applyProtection="0">
      <alignment vertical="center"/>
    </xf>
    <xf numFmtId="0" fontId="35" fillId="4" borderId="7" applyNumberFormat="0" applyFont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70" fillId="21" borderId="0" applyFill="0" applyBorder="0" applyProtection="0">
      <alignment horizontal="right"/>
    </xf>
    <xf numFmtId="10" fontId="70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8" fillId="0" borderId="0"/>
    <xf numFmtId="0" fontId="4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55" fillId="0" borderId="0">
      <alignment vertical="center"/>
    </xf>
    <xf numFmtId="218" fontId="74" fillId="0" borderId="0">
      <alignment vertical="center"/>
    </xf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52" fillId="0" borderId="0" applyFont="0" applyFill="0" applyAlignment="0" applyProtection="0"/>
    <xf numFmtId="41" fontId="52" fillId="0" borderId="0" applyFont="0" applyFill="0" applyAlignment="0" applyProtection="0"/>
    <xf numFmtId="41" fontId="34" fillId="0" borderId="0" applyFont="0" applyFill="0" applyBorder="0" applyAlignment="0" applyProtection="0"/>
    <xf numFmtId="41" fontId="102" fillId="0" borderId="0"/>
    <xf numFmtId="41" fontId="102" fillId="0" borderId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102" fillId="0" borderId="0"/>
    <xf numFmtId="41" fontId="102" fillId="0" borderId="0"/>
    <xf numFmtId="41" fontId="52" fillId="0" borderId="0" applyFont="0" applyFill="0" applyAlignment="0" applyProtection="0"/>
    <xf numFmtId="0" fontId="1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06" fillId="0" borderId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06" fillId="0" borderId="0"/>
    <xf numFmtId="0" fontId="7" fillId="0" borderId="0"/>
    <xf numFmtId="0" fontId="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7" fillId="0" borderId="0" applyFont="0" applyFill="0" applyProtection="0"/>
    <xf numFmtId="0" fontId="7" fillId="0" borderId="0" applyFont="0" applyFill="0" applyBorder="0" applyAlignment="0" applyProtection="0"/>
    <xf numFmtId="0" fontId="43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45" fillId="5" borderId="1" applyNumberFormat="0" applyAlignment="0" applyProtection="0">
      <alignment vertical="center"/>
    </xf>
    <xf numFmtId="0" fontId="35" fillId="5" borderId="1" applyNumberFormat="0" applyAlignment="0" applyProtection="0">
      <alignment vertical="center"/>
    </xf>
    <xf numFmtId="4" fontId="59" fillId="0" borderId="0">
      <protection locked="0"/>
    </xf>
    <xf numFmtId="4" fontId="59" fillId="0" borderId="0">
      <protection locked="0"/>
    </xf>
    <xf numFmtId="219" fontId="1" fillId="0" borderId="0">
      <protection locked="0"/>
    </xf>
    <xf numFmtId="0" fontId="47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1" fillId="25" borderId="8" applyNumberFormat="0" applyAlignment="0" applyProtection="0">
      <alignment vertical="center"/>
    </xf>
    <xf numFmtId="0" fontId="35" fillId="25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0" fillId="21" borderId="0" applyFill="0" applyBorder="0" applyProtection="0">
      <alignment horizontal="right"/>
    </xf>
    <xf numFmtId="18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220" fontId="1" fillId="0" borderId="0">
      <protection locked="0"/>
    </xf>
    <xf numFmtId="0" fontId="107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3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4" fillId="0" borderId="0"/>
    <xf numFmtId="0" fontId="35" fillId="0" borderId="0">
      <alignment vertical="center"/>
    </xf>
    <xf numFmtId="0" fontId="108" fillId="0" borderId="0">
      <alignment vertical="center"/>
    </xf>
    <xf numFmtId="0" fontId="102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/>
    <xf numFmtId="0" fontId="53" fillId="0" borderId="0">
      <alignment vertical="center"/>
    </xf>
    <xf numFmtId="0" fontId="34" fillId="0" borderId="0"/>
    <xf numFmtId="0" fontId="75" fillId="0" borderId="0"/>
    <xf numFmtId="0" fontId="34" fillId="0" borderId="0"/>
    <xf numFmtId="0" fontId="34" fillId="0" borderId="0"/>
    <xf numFmtId="0" fontId="111" fillId="0" borderId="0">
      <alignment vertical="center"/>
    </xf>
    <xf numFmtId="0" fontId="1" fillId="0" borderId="0"/>
    <xf numFmtId="0" fontId="34" fillId="0" borderId="0"/>
    <xf numFmtId="0" fontId="32" fillId="0" borderId="0"/>
    <xf numFmtId="0" fontId="106" fillId="0" borderId="0"/>
    <xf numFmtId="0" fontId="1" fillId="0" borderId="0"/>
    <xf numFmtId="0" fontId="32" fillId="0" borderId="0"/>
    <xf numFmtId="0" fontId="106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2" fillId="0" borderId="0"/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53" fillId="0" borderId="0">
      <alignment vertical="center"/>
    </xf>
    <xf numFmtId="0" fontId="1" fillId="0" borderId="0" applyProtection="0"/>
    <xf numFmtId="0" fontId="1" fillId="0" borderId="0"/>
    <xf numFmtId="0" fontId="110" fillId="0" borderId="0">
      <alignment vertical="center"/>
    </xf>
    <xf numFmtId="0" fontId="75" fillId="0" borderId="0"/>
    <xf numFmtId="0" fontId="110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10" fillId="0" borderId="0">
      <alignment vertical="center"/>
    </xf>
    <xf numFmtId="0" fontId="106" fillId="0" borderId="0"/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07" fillId="0" borderId="0">
      <alignment vertical="center"/>
    </xf>
    <xf numFmtId="0" fontId="53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07" fillId="0" borderId="0">
      <alignment vertical="center"/>
    </xf>
    <xf numFmtId="0" fontId="34" fillId="0" borderId="0">
      <alignment vertical="center"/>
    </xf>
    <xf numFmtId="0" fontId="109" fillId="0" borderId="0">
      <alignment vertical="center"/>
    </xf>
    <xf numFmtId="0" fontId="112" fillId="0" borderId="0">
      <alignment vertical="center"/>
    </xf>
    <xf numFmtId="0" fontId="109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08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35" fillId="0" borderId="0">
      <alignment vertical="center"/>
    </xf>
    <xf numFmtId="0" fontId="75" fillId="0" borderId="0"/>
    <xf numFmtId="0" fontId="35" fillId="0" borderId="0">
      <alignment vertical="center"/>
    </xf>
    <xf numFmtId="0" fontId="108" fillId="0" borderId="0">
      <alignment vertical="center"/>
    </xf>
    <xf numFmtId="0" fontId="1" fillId="0" borderId="0"/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53" fillId="0" borderId="0">
      <alignment vertical="center"/>
    </xf>
    <xf numFmtId="0" fontId="1" fillId="0" borderId="0"/>
    <xf numFmtId="0" fontId="108" fillId="0" borderId="0">
      <alignment vertical="center"/>
    </xf>
    <xf numFmtId="0" fontId="1" fillId="0" borderId="0"/>
    <xf numFmtId="0" fontId="110" fillId="0" borderId="0">
      <alignment vertical="center"/>
    </xf>
    <xf numFmtId="0" fontId="11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7" fillId="0" borderId="0">
      <alignment vertical="center"/>
    </xf>
    <xf numFmtId="0" fontId="53" fillId="0" borderId="0">
      <alignment vertical="center"/>
    </xf>
    <xf numFmtId="0" fontId="111" fillId="0" borderId="0">
      <alignment vertical="center"/>
    </xf>
    <xf numFmtId="0" fontId="107" fillId="0" borderId="0">
      <alignment vertical="center"/>
    </xf>
    <xf numFmtId="0" fontId="109" fillId="0" borderId="0">
      <alignment vertical="center"/>
    </xf>
    <xf numFmtId="0" fontId="10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53" fillId="0" borderId="0">
      <alignment vertical="center"/>
    </xf>
    <xf numFmtId="0" fontId="111" fillId="0" borderId="0">
      <alignment vertical="center"/>
    </xf>
    <xf numFmtId="0" fontId="107" fillId="0" borderId="0">
      <alignment vertical="center"/>
    </xf>
    <xf numFmtId="0" fontId="109" fillId="0" borderId="0">
      <alignment vertical="center"/>
    </xf>
    <xf numFmtId="0" fontId="10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53" fillId="0" borderId="0">
      <alignment vertical="center"/>
    </xf>
    <xf numFmtId="0" fontId="111" fillId="0" borderId="0">
      <alignment vertical="center"/>
    </xf>
    <xf numFmtId="0" fontId="107" fillId="0" borderId="0">
      <alignment vertical="center"/>
    </xf>
    <xf numFmtId="0" fontId="109" fillId="0" borderId="0">
      <alignment vertical="center"/>
    </xf>
    <xf numFmtId="0" fontId="10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8" fillId="0" borderId="0">
      <alignment vertical="center"/>
    </xf>
    <xf numFmtId="0" fontId="1" fillId="0" borderId="0"/>
    <xf numFmtId="0" fontId="1" fillId="0" borderId="0"/>
    <xf numFmtId="0" fontId="1" fillId="0" borderId="0" applyProtection="0"/>
    <xf numFmtId="0" fontId="1" fillId="0" borderId="0" applyProtection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59" fillId="0" borderId="16">
      <protection locked="0"/>
    </xf>
    <xf numFmtId="0" fontId="59" fillId="0" borderId="16">
      <protection locked="0"/>
    </xf>
    <xf numFmtId="221" fontId="1" fillId="0" borderId="0">
      <protection locked="0"/>
    </xf>
    <xf numFmtId="222" fontId="1" fillId="0" borderId="0">
      <protection locked="0"/>
    </xf>
    <xf numFmtId="0" fontId="113" fillId="0" borderId="41" applyNumberFormat="0" applyFill="0" applyAlignment="0" applyProtection="0">
      <alignment vertical="center"/>
    </xf>
  </cellStyleXfs>
  <cellXfs count="1085">
    <xf numFmtId="0" fontId="0" fillId="0" borderId="0" xfId="0"/>
    <xf numFmtId="0" fontId="3" fillId="0" borderId="0" xfId="2891" applyFont="1" applyBorder="1"/>
    <xf numFmtId="187" fontId="3" fillId="0" borderId="0" xfId="1603" applyFont="1" applyBorder="1" applyAlignment="1">
      <alignment horizontal="center" vertical="center"/>
    </xf>
    <xf numFmtId="3" fontId="4" fillId="0" borderId="18" xfId="1603" applyNumberFormat="1" applyFont="1" applyBorder="1" applyAlignment="1">
      <alignment horizontal="center" vertical="center"/>
    </xf>
    <xf numFmtId="0" fontId="3" fillId="0" borderId="0" xfId="2891" applyFont="1" applyBorder="1" applyAlignment="1">
      <alignment vertical="center"/>
    </xf>
    <xf numFmtId="187" fontId="4" fillId="0" borderId="19" xfId="1603" applyFont="1" applyBorder="1" applyAlignment="1">
      <alignment horizontal="center" vertical="center"/>
    </xf>
    <xf numFmtId="187" fontId="3" fillId="0" borderId="0" xfId="1603" applyFont="1" applyBorder="1" applyAlignment="1">
      <alignment horizontal="center"/>
    </xf>
    <xf numFmtId="187" fontId="4" fillId="0" borderId="17" xfId="1603" applyFont="1" applyBorder="1" applyAlignment="1">
      <alignment horizontal="center" vertical="center"/>
    </xf>
    <xf numFmtId="0" fontId="3" fillId="0" borderId="0" xfId="2891" applyFont="1"/>
    <xf numFmtId="3" fontId="3" fillId="0" borderId="0" xfId="2891" applyNumberFormat="1" applyFont="1"/>
    <xf numFmtId="187" fontId="3" fillId="0" borderId="0" xfId="2891" applyNumberFormat="1" applyFont="1"/>
    <xf numFmtId="3" fontId="4" fillId="0" borderId="0" xfId="2891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2891" applyFont="1" applyBorder="1"/>
    <xf numFmtId="187" fontId="4" fillId="0" borderId="20" xfId="1603" applyFont="1" applyBorder="1" applyAlignment="1">
      <alignment horizontal="centerContinuous" vertical="center"/>
    </xf>
    <xf numFmtId="187" fontId="4" fillId="0" borderId="21" xfId="1603" applyFont="1" applyBorder="1" applyAlignment="1">
      <alignment horizontal="centerContinuous" vertical="center"/>
    </xf>
    <xf numFmtId="187" fontId="4" fillId="0" borderId="0" xfId="1603" applyFont="1" applyBorder="1" applyAlignment="1">
      <alignment horizontal="center" vertical="center"/>
    </xf>
    <xf numFmtId="187" fontId="4" fillId="0" borderId="17" xfId="1603" applyFont="1" applyBorder="1" applyAlignment="1">
      <alignment horizontal="centerContinuous" vertical="center"/>
    </xf>
    <xf numFmtId="187" fontId="3" fillId="0" borderId="21" xfId="1603" applyFont="1" applyBorder="1" applyAlignment="1">
      <alignment horizontal="center" vertical="center"/>
    </xf>
    <xf numFmtId="0" fontId="22" fillId="0" borderId="0" xfId="0" applyFont="1"/>
    <xf numFmtId="187" fontId="3" fillId="0" borderId="22" xfId="1603" applyFont="1" applyBorder="1" applyAlignment="1">
      <alignment horizontal="center" vertical="center"/>
    </xf>
    <xf numFmtId="187" fontId="3" fillId="0" borderId="0" xfId="1603" applyFont="1" applyBorder="1" applyAlignment="1">
      <alignment horizontal="centerContinuous" vertical="center"/>
    </xf>
    <xf numFmtId="187" fontId="3" fillId="0" borderId="20" xfId="1603" applyFont="1" applyBorder="1" applyAlignment="1">
      <alignment horizontal="centerContinuous" vertical="center"/>
    </xf>
    <xf numFmtId="0" fontId="27" fillId="0" borderId="0" xfId="0" applyFont="1" applyAlignment="1">
      <alignment vertical="top"/>
    </xf>
    <xf numFmtId="187" fontId="4" fillId="0" borderId="0" xfId="1603" applyFont="1" applyBorder="1" applyAlignment="1">
      <alignment horizontal="centerContinuous" vertical="center"/>
    </xf>
    <xf numFmtId="187" fontId="3" fillId="0" borderId="17" xfId="1603" applyFont="1" applyBorder="1" applyAlignment="1">
      <alignment horizontal="centerContinuous" vertical="center"/>
    </xf>
    <xf numFmtId="0" fontId="1" fillId="0" borderId="0" xfId="0" applyFont="1"/>
    <xf numFmtId="1" fontId="4" fillId="0" borderId="0" xfId="1603" applyNumberFormat="1" applyFont="1" applyBorder="1" applyAlignment="1">
      <alignment horizontal="centerContinuous" vertical="center"/>
    </xf>
    <xf numFmtId="3" fontId="4" fillId="0" borderId="22" xfId="1603" applyNumberFormat="1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0" fontId="21" fillId="0" borderId="0" xfId="2893" applyFont="1" applyBorder="1" applyAlignment="1">
      <alignment horizontal="centerContinuous" vertical="top"/>
    </xf>
    <xf numFmtId="0" fontId="21" fillId="0" borderId="0" xfId="2893" applyFont="1" applyBorder="1" applyAlignment="1">
      <alignment vertical="top"/>
    </xf>
    <xf numFmtId="0" fontId="23" fillId="0" borderId="23" xfId="2893" applyFont="1" applyBorder="1"/>
    <xf numFmtId="0" fontId="23" fillId="0" borderId="0" xfId="2893" applyFont="1" applyBorder="1"/>
    <xf numFmtId="0" fontId="3" fillId="0" borderId="0" xfId="0" applyFont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187" fontId="3" fillId="0" borderId="21" xfId="1603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0" xfId="2893" applyFont="1"/>
    <xf numFmtId="0" fontId="3" fillId="0" borderId="0" xfId="2893" applyFont="1" applyBorder="1"/>
    <xf numFmtId="0" fontId="25" fillId="0" borderId="0" xfId="2893" applyFont="1" applyBorder="1" applyAlignment="1">
      <alignment horizontal="centerContinuous" vertical="top"/>
    </xf>
    <xf numFmtId="187" fontId="4" fillId="0" borderId="22" xfId="1603" applyFont="1" applyBorder="1" applyAlignment="1">
      <alignment horizontal="centerContinuous" vertical="center"/>
    </xf>
    <xf numFmtId="187" fontId="4" fillId="0" borderId="24" xfId="1603" applyFont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187" fontId="3" fillId="0" borderId="17" xfId="1603" applyFont="1" applyBorder="1" applyAlignment="1">
      <alignment horizontal="center" vertical="center"/>
    </xf>
    <xf numFmtId="0" fontId="3" fillId="0" borderId="0" xfId="0" applyFont="1"/>
    <xf numFmtId="0" fontId="4" fillId="0" borderId="23" xfId="2893" applyFont="1" applyBorder="1" applyAlignment="1"/>
    <xf numFmtId="0" fontId="24" fillId="0" borderId="23" xfId="2893" applyFont="1" applyBorder="1" applyAlignment="1">
      <alignment horizontal="centerContinuous"/>
    </xf>
    <xf numFmtId="0" fontId="4" fillId="0" borderId="23" xfId="2893" applyFont="1" applyBorder="1" applyAlignment="1">
      <alignment horizontal="right"/>
    </xf>
    <xf numFmtId="187" fontId="4" fillId="0" borderId="24" xfId="1603" applyFont="1" applyBorder="1" applyAlignment="1">
      <alignment horizontal="centerContinuous" vertical="center"/>
    </xf>
    <xf numFmtId="0" fontId="4" fillId="0" borderId="0" xfId="2893" applyFont="1" applyBorder="1" applyAlignment="1">
      <alignment vertical="center"/>
    </xf>
    <xf numFmtId="0" fontId="3" fillId="0" borderId="0" xfId="2893" applyFont="1" applyBorder="1" applyAlignment="1">
      <alignment vertical="center"/>
    </xf>
    <xf numFmtId="0" fontId="3" fillId="0" borderId="0" xfId="2893" applyFont="1" applyAlignment="1">
      <alignment vertical="center"/>
    </xf>
    <xf numFmtId="0" fontId="4" fillId="0" borderId="23" xfId="0" applyFont="1" applyBorder="1"/>
    <xf numFmtId="0" fontId="24" fillId="0" borderId="23" xfId="2893" applyFont="1" applyBorder="1"/>
    <xf numFmtId="3" fontId="4" fillId="0" borderId="0" xfId="2893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2893" applyNumberFormat="1" applyFont="1" applyBorder="1" applyAlignment="1">
      <alignment vertical="center"/>
    </xf>
    <xf numFmtId="0" fontId="21" fillId="0" borderId="0" xfId="2893" applyFont="1" applyBorder="1" applyAlignment="1">
      <alignment horizontal="center" vertical="top"/>
    </xf>
    <xf numFmtId="0" fontId="3" fillId="0" borderId="23" xfId="2893" applyFont="1" applyBorder="1" applyAlignment="1"/>
    <xf numFmtId="0" fontId="3" fillId="0" borderId="23" xfId="0" applyFont="1" applyBorder="1"/>
    <xf numFmtId="0" fontId="3" fillId="0" borderId="22" xfId="0" applyFont="1" applyBorder="1" applyAlignment="1">
      <alignment horizontal="centerContinuous" vertical="center"/>
    </xf>
    <xf numFmtId="187" fontId="3" fillId="0" borderId="25" xfId="1603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Continuous" vertical="center"/>
    </xf>
    <xf numFmtId="0" fontId="3" fillId="0" borderId="24" xfId="0" applyFont="1" applyBorder="1"/>
    <xf numFmtId="0" fontId="3" fillId="0" borderId="0" xfId="0" applyFont="1" applyBorder="1"/>
    <xf numFmtId="0" fontId="3" fillId="0" borderId="0" xfId="0" applyFont="1" applyAlignment="1">
      <alignment vertical="center"/>
    </xf>
    <xf numFmtId="0" fontId="21" fillId="0" borderId="0" xfId="2893" applyFont="1" applyBorder="1" applyAlignment="1">
      <alignment horizontal="centerContinuous"/>
    </xf>
    <xf numFmtId="3" fontId="4" fillId="0" borderId="26" xfId="1603" applyNumberFormat="1" applyFont="1" applyBorder="1" applyAlignment="1">
      <alignment horizontal="center" vertical="center"/>
    </xf>
    <xf numFmtId="3" fontId="4" fillId="0" borderId="19" xfId="1603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2893" applyFont="1" applyAlignment="1">
      <alignment horizontal="left" vertical="center"/>
    </xf>
    <xf numFmtId="3" fontId="4" fillId="0" borderId="19" xfId="1603" applyNumberFormat="1" applyFont="1" applyBorder="1" applyAlignment="1">
      <alignment horizontal="center" vertical="center" shrinkToFit="1"/>
    </xf>
    <xf numFmtId="187" fontId="4" fillId="0" borderId="0" xfId="1603" applyFont="1" applyBorder="1" applyAlignment="1">
      <alignment horizontal="center"/>
    </xf>
    <xf numFmtId="0" fontId="29" fillId="0" borderId="22" xfId="2891" quotePrefix="1" applyFont="1" applyBorder="1" applyAlignment="1">
      <alignment horizontal="center" vertical="center"/>
    </xf>
    <xf numFmtId="187" fontId="29" fillId="0" borderId="0" xfId="1603" applyFont="1" applyBorder="1" applyAlignment="1">
      <alignment horizontal="right" vertical="center"/>
    </xf>
    <xf numFmtId="187" fontId="29" fillId="0" borderId="24" xfId="1603" applyFont="1" applyBorder="1" applyAlignment="1">
      <alignment horizontal="right" vertical="center"/>
    </xf>
    <xf numFmtId="187" fontId="30" fillId="0" borderId="20" xfId="1603" applyFont="1" applyBorder="1" applyAlignment="1">
      <alignment horizontal="right" vertical="center"/>
    </xf>
    <xf numFmtId="41" fontId="29" fillId="0" borderId="0" xfId="1603" quotePrefix="1" applyNumberFormat="1" applyFont="1" applyBorder="1" applyAlignment="1">
      <alignment horizontal="right" vertical="center"/>
    </xf>
    <xf numFmtId="41" fontId="29" fillId="0" borderId="0" xfId="1603" applyNumberFormat="1" applyFont="1" applyBorder="1" applyAlignment="1">
      <alignment horizontal="right" vertical="center"/>
    </xf>
    <xf numFmtId="202" fontId="29" fillId="0" borderId="0" xfId="1603" applyNumberFormat="1" applyFont="1" applyBorder="1" applyAlignment="1">
      <alignment horizontal="right" vertical="center"/>
    </xf>
    <xf numFmtId="0" fontId="29" fillId="0" borderId="0" xfId="0" applyFont="1" applyBorder="1"/>
    <xf numFmtId="187" fontId="29" fillId="0" borderId="22" xfId="1603" applyFont="1" applyBorder="1" applyAlignment="1">
      <alignment horizontal="right" vertical="center"/>
    </xf>
    <xf numFmtId="0" fontId="29" fillId="0" borderId="22" xfId="2893" quotePrefix="1" applyNumberFormat="1" applyFont="1" applyBorder="1" applyAlignment="1">
      <alignment horizontal="center" vertical="center"/>
    </xf>
    <xf numFmtId="0" fontId="29" fillId="0" borderId="24" xfId="2893" quotePrefix="1" applyNumberFormat="1" applyFont="1" applyBorder="1" applyAlignment="1">
      <alignment horizontal="center" vertical="center"/>
    </xf>
    <xf numFmtId="187" fontId="30" fillId="0" borderId="21" xfId="1603" applyFont="1" applyBorder="1" applyAlignment="1">
      <alignment horizontal="right" vertical="center"/>
    </xf>
    <xf numFmtId="0" fontId="29" fillId="0" borderId="0" xfId="2893" quotePrefix="1" applyNumberFormat="1" applyFont="1" applyBorder="1" applyAlignment="1">
      <alignment horizontal="center" vertical="center"/>
    </xf>
    <xf numFmtId="0" fontId="30" fillId="0" borderId="21" xfId="2893" quotePrefix="1" applyNumberFormat="1" applyFont="1" applyBorder="1" applyAlignment="1">
      <alignment horizontal="center" vertical="center"/>
    </xf>
    <xf numFmtId="0" fontId="30" fillId="0" borderId="20" xfId="2893" quotePrefix="1" applyNumberFormat="1" applyFont="1" applyBorder="1" applyAlignment="1">
      <alignment horizontal="center" vertical="center"/>
    </xf>
    <xf numFmtId="0" fontId="30" fillId="0" borderId="0" xfId="2893" quotePrefix="1" applyNumberFormat="1" applyFont="1" applyBorder="1" applyAlignment="1">
      <alignment horizontal="center" vertical="center"/>
    </xf>
    <xf numFmtId="0" fontId="30" fillId="0" borderId="0" xfId="2893" applyNumberFormat="1" applyFont="1" applyBorder="1" applyAlignment="1">
      <alignment horizontal="right"/>
    </xf>
    <xf numFmtId="0" fontId="29" fillId="0" borderId="0" xfId="0" applyFont="1"/>
    <xf numFmtId="0" fontId="30" fillId="0" borderId="17" xfId="2893" quotePrefix="1" applyNumberFormat="1" applyFont="1" applyBorder="1" applyAlignment="1">
      <alignment horizontal="center" vertical="center"/>
    </xf>
    <xf numFmtId="0" fontId="29" fillId="0" borderId="0" xfId="2893" applyNumberFormat="1" applyFont="1" applyBorder="1" applyAlignment="1">
      <alignment horizontal="right"/>
    </xf>
    <xf numFmtId="187" fontId="4" fillId="0" borderId="27" xfId="1603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3" xfId="2903" applyFont="1" applyBorder="1" applyAlignment="1">
      <alignment horizontal="left"/>
    </xf>
    <xf numFmtId="1" fontId="24" fillId="0" borderId="23" xfId="2903" applyNumberFormat="1" applyFont="1" applyBorder="1" applyAlignment="1"/>
    <xf numFmtId="0" fontId="24" fillId="0" borderId="23" xfId="2903" applyFont="1" applyBorder="1" applyAlignment="1"/>
    <xf numFmtId="0" fontId="4" fillId="0" borderId="23" xfId="2903" applyFont="1" applyBorder="1" applyAlignment="1">
      <alignment horizontal="right"/>
    </xf>
    <xf numFmtId="0" fontId="24" fillId="0" borderId="23" xfId="2903" applyFont="1" applyBorder="1" applyAlignment="1">
      <alignment horizontal="center"/>
    </xf>
    <xf numFmtId="0" fontId="23" fillId="0" borderId="0" xfId="2903" applyFont="1" applyBorder="1"/>
    <xf numFmtId="187" fontId="4" fillId="0" borderId="28" xfId="1603" applyFont="1" applyBorder="1" applyAlignment="1">
      <alignment horizontal="centerContinuous" vertical="center"/>
    </xf>
    <xf numFmtId="1" fontId="4" fillId="0" borderId="0" xfId="1603" applyNumberFormat="1" applyFont="1" applyBorder="1" applyAlignment="1">
      <alignment horizontal="left" vertical="center"/>
    </xf>
    <xf numFmtId="1" fontId="4" fillId="0" borderId="29" xfId="1603" applyNumberFormat="1" applyFont="1" applyBorder="1" applyAlignment="1">
      <alignment horizontal="centerContinuous" vertical="center"/>
    </xf>
    <xf numFmtId="187" fontId="4" fillId="0" borderId="27" xfId="1603" applyFont="1" applyBorder="1" applyAlignment="1">
      <alignment horizontal="centerContinuous" vertical="center"/>
    </xf>
    <xf numFmtId="187" fontId="4" fillId="0" borderId="29" xfId="1603" applyFont="1" applyBorder="1" applyAlignment="1">
      <alignment horizontal="centerContinuous" vertical="center"/>
    </xf>
    <xf numFmtId="1" fontId="4" fillId="0" borderId="30" xfId="1603" applyNumberFormat="1" applyFont="1" applyBorder="1" applyAlignment="1">
      <alignment horizontal="centerContinuous" vertical="center"/>
    </xf>
    <xf numFmtId="187" fontId="4" fillId="0" borderId="24" xfId="1603" applyFont="1" applyBorder="1" applyAlignment="1">
      <alignment horizontal="left" vertical="center"/>
    </xf>
    <xf numFmtId="187" fontId="4" fillId="0" borderId="30" xfId="1603" applyFont="1" applyBorder="1" applyAlignment="1">
      <alignment horizontal="centerContinuous" vertical="center"/>
    </xf>
    <xf numFmtId="1" fontId="4" fillId="0" borderId="18" xfId="1603" applyNumberFormat="1" applyFont="1" applyBorder="1" applyAlignment="1">
      <alignment horizontal="centerContinuous" vertical="center"/>
    </xf>
    <xf numFmtId="187" fontId="4" fillId="0" borderId="18" xfId="1603" applyFont="1" applyBorder="1" applyAlignment="1">
      <alignment horizontal="centerContinuous" vertical="center"/>
    </xf>
    <xf numFmtId="0" fontId="3" fillId="0" borderId="0" xfId="2903" applyFont="1" applyBorder="1"/>
    <xf numFmtId="0" fontId="3" fillId="0" borderId="0" xfId="2903" applyFont="1" applyBorder="1" applyAlignment="1">
      <alignment vertical="center"/>
    </xf>
    <xf numFmtId="38" fontId="23" fillId="0" borderId="0" xfId="1603" applyNumberFormat="1" applyFont="1" applyBorder="1" applyAlignment="1">
      <alignment horizontal="right" vertical="center"/>
    </xf>
    <xf numFmtId="197" fontId="3" fillId="0" borderId="31" xfId="1603" quotePrefix="1" applyNumberFormat="1" applyFont="1" applyBorder="1" applyAlignment="1">
      <alignment horizontal="right" vertical="center"/>
    </xf>
    <xf numFmtId="38" fontId="23" fillId="0" borderId="31" xfId="1603" applyNumberFormat="1" applyFont="1" applyBorder="1" applyAlignment="1">
      <alignment horizontal="right" vertical="center"/>
    </xf>
    <xf numFmtId="187" fontId="3" fillId="0" borderId="0" xfId="1603" applyFont="1" applyBorder="1" applyAlignment="1">
      <alignment horizontal="right" vertical="center"/>
    </xf>
    <xf numFmtId="1" fontId="3" fillId="0" borderId="0" xfId="2903" applyNumberFormat="1" applyFont="1" applyAlignment="1">
      <alignment vertical="center"/>
    </xf>
    <xf numFmtId="0" fontId="3" fillId="0" borderId="0" xfId="2903" applyFont="1" applyAlignment="1">
      <alignment vertical="center"/>
    </xf>
    <xf numFmtId="0" fontId="3" fillId="0" borderId="0" xfId="2903" applyFont="1" applyAlignment="1">
      <alignment horizontal="center" vertical="center"/>
    </xf>
    <xf numFmtId="0" fontId="3" fillId="0" borderId="0" xfId="2903" applyFont="1" applyBorder="1" applyAlignment="1">
      <alignment horizontal="centerContinuous"/>
    </xf>
    <xf numFmtId="1" fontId="3" fillId="0" borderId="0" xfId="2903" applyNumberFormat="1" applyFont="1"/>
    <xf numFmtId="0" fontId="3" fillId="0" borderId="0" xfId="2903" applyFont="1"/>
    <xf numFmtId="0" fontId="3" fillId="0" borderId="0" xfId="2903" applyFont="1" applyAlignment="1">
      <alignment horizontal="center"/>
    </xf>
    <xf numFmtId="0" fontId="25" fillId="0" borderId="0" xfId="2903" applyFont="1" applyBorder="1" applyAlignment="1">
      <alignment vertical="top"/>
    </xf>
    <xf numFmtId="1" fontId="3" fillId="0" borderId="17" xfId="1603" applyNumberFormat="1" applyFont="1" applyBorder="1" applyAlignment="1">
      <alignment horizontal="centerContinuous" vertical="center"/>
    </xf>
    <xf numFmtId="0" fontId="3" fillId="0" borderId="21" xfId="2901" applyFont="1" applyBorder="1" applyAlignment="1">
      <alignment horizontal="centerContinuous" vertical="center"/>
    </xf>
    <xf numFmtId="187" fontId="3" fillId="0" borderId="18" xfId="1603" applyFont="1" applyBorder="1" applyAlignment="1">
      <alignment horizontal="centerContinuous" vertical="center"/>
    </xf>
    <xf numFmtId="0" fontId="3" fillId="0" borderId="0" xfId="2901" applyFont="1"/>
    <xf numFmtId="1" fontId="3" fillId="0" borderId="0" xfId="2901" applyNumberFormat="1" applyFont="1" applyAlignment="1"/>
    <xf numFmtId="3" fontId="3" fillId="0" borderId="0" xfId="2901" applyNumberFormat="1" applyFont="1" applyAlignment="1">
      <alignment horizontal="right"/>
    </xf>
    <xf numFmtId="3" fontId="3" fillId="0" borderId="0" xfId="2901" applyNumberFormat="1" applyFont="1"/>
    <xf numFmtId="0" fontId="3" fillId="0" borderId="0" xfId="2901" applyFont="1" applyBorder="1" applyAlignment="1">
      <alignment horizontal="right"/>
    </xf>
    <xf numFmtId="0" fontId="3" fillId="0" borderId="0" xfId="2901" applyFont="1" applyBorder="1"/>
    <xf numFmtId="0" fontId="3" fillId="0" borderId="0" xfId="2901" applyFont="1" applyAlignment="1">
      <alignment horizontal="right"/>
    </xf>
    <xf numFmtId="1" fontId="3" fillId="0" borderId="0" xfId="2901" applyNumberFormat="1" applyFont="1"/>
    <xf numFmtId="0" fontId="25" fillId="0" borderId="0" xfId="2901" applyFont="1" applyBorder="1" applyAlignment="1">
      <alignment horizontal="centerContinuous" vertical="top"/>
    </xf>
    <xf numFmtId="1" fontId="25" fillId="0" borderId="0" xfId="2901" applyNumberFormat="1" applyFont="1" applyBorder="1" applyAlignment="1">
      <alignment horizontal="centerContinuous" vertical="top"/>
    </xf>
    <xf numFmtId="3" fontId="25" fillId="0" borderId="0" xfId="2901" applyNumberFormat="1" applyFont="1" applyBorder="1" applyAlignment="1">
      <alignment horizontal="centerContinuous" vertical="top"/>
    </xf>
    <xf numFmtId="0" fontId="25" fillId="0" borderId="0" xfId="2901" applyFont="1" applyBorder="1" applyAlignment="1">
      <alignment vertical="top"/>
    </xf>
    <xf numFmtId="0" fontId="4" fillId="0" borderId="0" xfId="0" applyFont="1" applyBorder="1" applyAlignment="1">
      <alignment horizontal="centerContinuous" vertical="center"/>
    </xf>
    <xf numFmtId="3" fontId="4" fillId="0" borderId="30" xfId="1603" applyNumberFormat="1" applyFont="1" applyBorder="1" applyAlignment="1">
      <alignment horizontal="centerContinuous" vertical="center"/>
    </xf>
    <xf numFmtId="187" fontId="3" fillId="0" borderId="0" xfId="1603" applyFont="1" applyBorder="1" applyAlignment="1">
      <alignment horizontal="center" vertical="center" shrinkToFit="1"/>
    </xf>
    <xf numFmtId="1" fontId="4" fillId="0" borderId="0" xfId="2896" applyNumberFormat="1" applyFont="1" applyBorder="1" applyAlignment="1">
      <alignment horizontal="right" vertical="center"/>
    </xf>
    <xf numFmtId="0" fontId="25" fillId="0" borderId="0" xfId="2891" applyFont="1" applyAlignment="1">
      <alignment horizontal="centerContinuous" vertical="top"/>
    </xf>
    <xf numFmtId="3" fontId="26" fillId="0" borderId="0" xfId="2891" applyNumberFormat="1" applyFont="1" applyAlignment="1">
      <alignment horizontal="centerContinuous" vertical="top"/>
    </xf>
    <xf numFmtId="3" fontId="25" fillId="0" borderId="0" xfId="2891" applyNumberFormat="1" applyFont="1" applyAlignment="1">
      <alignment horizontal="centerContinuous" vertical="top"/>
    </xf>
    <xf numFmtId="3" fontId="3" fillId="0" borderId="22" xfId="1603" applyNumberFormat="1" applyFont="1" applyBorder="1" applyAlignment="1">
      <alignment horizontal="centerContinuous" vertical="center"/>
    </xf>
    <xf numFmtId="3" fontId="4" fillId="0" borderId="0" xfId="1603" applyNumberFormat="1" applyFont="1" applyBorder="1" applyAlignment="1">
      <alignment horizontal="center" vertical="center" shrinkToFit="1"/>
    </xf>
    <xf numFmtId="3" fontId="4" fillId="0" borderId="0" xfId="1603" quotePrefix="1" applyNumberFormat="1" applyFont="1" applyBorder="1" applyAlignment="1">
      <alignment horizontal="right" vertical="center"/>
    </xf>
    <xf numFmtId="190" fontId="4" fillId="0" borderId="0" xfId="2891" applyNumberFormat="1" applyFont="1" applyAlignment="1">
      <alignment vertical="center"/>
    </xf>
    <xf numFmtId="0" fontId="4" fillId="0" borderId="0" xfId="2891" applyFont="1" applyAlignment="1"/>
    <xf numFmtId="3" fontId="4" fillId="0" borderId="0" xfId="1603" quotePrefix="1" applyNumberFormat="1" applyFont="1" applyBorder="1" applyAlignment="1">
      <alignment horizontal="right"/>
    </xf>
    <xf numFmtId="3" fontId="3" fillId="0" borderId="0" xfId="2891" applyNumberFormat="1" applyFont="1" applyAlignment="1"/>
    <xf numFmtId="190" fontId="3" fillId="0" borderId="0" xfId="2891" applyNumberFormat="1" applyFont="1" applyAlignment="1"/>
    <xf numFmtId="187" fontId="3" fillId="0" borderId="0" xfId="2891" applyNumberFormat="1" applyFont="1" applyAlignment="1"/>
    <xf numFmtId="190" fontId="3" fillId="0" borderId="0" xfId="2891" applyNumberFormat="1" applyFont="1"/>
    <xf numFmtId="0" fontId="3" fillId="0" borderId="0" xfId="2891" applyFont="1" applyBorder="1" applyAlignment="1"/>
    <xf numFmtId="0" fontId="25" fillId="0" borderId="0" xfId="2891" applyFont="1" applyBorder="1" applyAlignment="1">
      <alignment horizontal="centerContinuous" vertical="top"/>
    </xf>
    <xf numFmtId="187" fontId="25" fillId="0" borderId="0" xfId="2891" applyNumberFormat="1" applyFont="1" applyAlignment="1">
      <alignment horizontal="centerContinuous" vertical="top"/>
    </xf>
    <xf numFmtId="0" fontId="25" fillId="0" borderId="0" xfId="2891" applyFont="1" applyBorder="1" applyAlignment="1">
      <alignment vertical="top"/>
    </xf>
    <xf numFmtId="187" fontId="3" fillId="0" borderId="19" xfId="1603" applyFont="1" applyBorder="1" applyAlignment="1">
      <alignment horizontal="center" vertical="center"/>
    </xf>
    <xf numFmtId="0" fontId="4" fillId="0" borderId="23" xfId="2901" applyFont="1" applyBorder="1" applyAlignment="1"/>
    <xf numFmtId="1" fontId="24" fillId="0" borderId="23" xfId="2901" applyNumberFormat="1" applyFont="1" applyBorder="1" applyAlignment="1"/>
    <xf numFmtId="0" fontId="24" fillId="0" borderId="23" xfId="2901" applyFont="1" applyBorder="1" applyAlignment="1"/>
    <xf numFmtId="0" fontId="4" fillId="0" borderId="23" xfId="2901" applyFont="1" applyBorder="1"/>
    <xf numFmtId="0" fontId="4" fillId="0" borderId="23" xfId="2901" applyFont="1" applyBorder="1" applyAlignment="1">
      <alignment horizontal="right"/>
    </xf>
    <xf numFmtId="0" fontId="24" fillId="0" borderId="23" xfId="2901" applyFont="1" applyBorder="1"/>
    <xf numFmtId="0" fontId="24" fillId="0" borderId="0" xfId="2901" applyFont="1" applyBorder="1"/>
    <xf numFmtId="0" fontId="4" fillId="0" borderId="0" xfId="2901" applyFont="1" applyBorder="1" applyAlignment="1">
      <alignment horizontal="centerContinuous" vertical="center"/>
    </xf>
    <xf numFmtId="0" fontId="4" fillId="0" borderId="29" xfId="1603" applyNumberFormat="1" applyFont="1" applyBorder="1" applyAlignment="1">
      <alignment horizontal="centerContinuous" vertical="center"/>
    </xf>
    <xf numFmtId="187" fontId="4" fillId="0" borderId="0" xfId="1603" applyNumberFormat="1" applyFont="1" applyBorder="1" applyAlignment="1">
      <alignment horizontal="right" vertical="center"/>
    </xf>
    <xf numFmtId="0" fontId="4" fillId="0" borderId="0" xfId="2903" applyFont="1" applyBorder="1" applyAlignment="1">
      <alignment horizontal="left" vertical="center"/>
    </xf>
    <xf numFmtId="1" fontId="4" fillId="0" borderId="0" xfId="2901" applyNumberFormat="1" applyFont="1" applyAlignment="1">
      <alignment vertical="center"/>
    </xf>
    <xf numFmtId="0" fontId="4" fillId="0" borderId="0" xfId="2901" applyFont="1" applyAlignment="1">
      <alignment vertical="center"/>
    </xf>
    <xf numFmtId="3" fontId="4" fillId="0" borderId="0" xfId="2901" applyNumberFormat="1" applyFont="1" applyAlignment="1">
      <alignment horizontal="right" vertical="center"/>
    </xf>
    <xf numFmtId="0" fontId="4" fillId="0" borderId="0" xfId="2901" applyFont="1" applyBorder="1" applyAlignment="1">
      <alignment horizontal="right" vertical="center"/>
    </xf>
    <xf numFmtId="0" fontId="4" fillId="0" borderId="0" xfId="2901" applyFont="1" applyBorder="1" applyAlignment="1">
      <alignment vertical="center"/>
    </xf>
    <xf numFmtId="187" fontId="29" fillId="0" borderId="0" xfId="1603" quotePrefix="1" applyFont="1" applyBorder="1" applyAlignment="1">
      <alignment horizontal="right" vertical="center"/>
    </xf>
    <xf numFmtId="0" fontId="26" fillId="0" borderId="0" xfId="2891" applyFont="1" applyBorder="1"/>
    <xf numFmtId="0" fontId="29" fillId="0" borderId="24" xfId="2903" quotePrefix="1" applyNumberFormat="1" applyFont="1" applyBorder="1" applyAlignment="1">
      <alignment horizontal="center" vertical="center"/>
    </xf>
    <xf numFmtId="0" fontId="30" fillId="0" borderId="21" xfId="2903" quotePrefix="1" applyNumberFormat="1" applyFont="1" applyBorder="1" applyAlignment="1">
      <alignment horizontal="center" vertical="center"/>
    </xf>
    <xf numFmtId="0" fontId="30" fillId="0" borderId="17" xfId="2903" quotePrefix="1" applyNumberFormat="1" applyFont="1" applyBorder="1" applyAlignment="1">
      <alignment horizontal="center" vertical="center"/>
    </xf>
    <xf numFmtId="0" fontId="31" fillId="0" borderId="0" xfId="2903" applyNumberFormat="1" applyFont="1" applyBorder="1"/>
    <xf numFmtId="41" fontId="29" fillId="0" borderId="0" xfId="1637" applyNumberFormat="1" applyFont="1" applyBorder="1" applyAlignment="1">
      <alignment horizontal="right" vertical="center" shrinkToFit="1"/>
    </xf>
    <xf numFmtId="3" fontId="29" fillId="0" borderId="0" xfId="2901" applyNumberFormat="1" applyFont="1" applyBorder="1" applyAlignment="1">
      <alignment horizontal="right" shrinkToFit="1"/>
    </xf>
    <xf numFmtId="3" fontId="30" fillId="0" borderId="0" xfId="2901" applyNumberFormat="1" applyFont="1" applyBorder="1" applyAlignment="1">
      <alignment horizontal="right" shrinkToFit="1"/>
    </xf>
    <xf numFmtId="41" fontId="29" fillId="0" borderId="24" xfId="1637" applyNumberFormat="1" applyFont="1" applyBorder="1" applyAlignment="1">
      <alignment horizontal="right" vertical="center" shrinkToFit="1"/>
    </xf>
    <xf numFmtId="0" fontId="29" fillId="0" borderId="22" xfId="2901" quotePrefix="1" applyNumberFormat="1" applyFont="1" applyBorder="1" applyAlignment="1">
      <alignment horizontal="center" vertical="center" shrinkToFit="1"/>
    </xf>
    <xf numFmtId="0" fontId="29" fillId="0" borderId="24" xfId="2901" quotePrefix="1" applyNumberFormat="1" applyFont="1" applyBorder="1" applyAlignment="1">
      <alignment horizontal="center" vertical="center" shrinkToFit="1"/>
    </xf>
    <xf numFmtId="0" fontId="30" fillId="0" borderId="21" xfId="2901" quotePrefix="1" applyNumberFormat="1" applyFont="1" applyBorder="1" applyAlignment="1">
      <alignment horizontal="center" vertical="center" shrinkToFit="1"/>
    </xf>
    <xf numFmtId="0" fontId="30" fillId="0" borderId="17" xfId="2901" quotePrefix="1" applyNumberFormat="1" applyFont="1" applyBorder="1" applyAlignment="1">
      <alignment horizontal="center" vertical="center" shrinkToFit="1"/>
    </xf>
    <xf numFmtId="0" fontId="31" fillId="0" borderId="0" xfId="2891" applyFont="1" applyBorder="1"/>
    <xf numFmtId="0" fontId="29" fillId="0" borderId="22" xfId="2903" quotePrefix="1" applyNumberFormat="1" applyFont="1" applyBorder="1" applyAlignment="1">
      <alignment horizontal="center" vertical="center"/>
    </xf>
    <xf numFmtId="0" fontId="26" fillId="0" borderId="0" xfId="2903" applyNumberFormat="1" applyFont="1" applyBorder="1"/>
    <xf numFmtId="0" fontId="29" fillId="0" borderId="24" xfId="2891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Continuous"/>
    </xf>
    <xf numFmtId="187" fontId="30" fillId="0" borderId="20" xfId="1603" quotePrefix="1" applyFont="1" applyBorder="1" applyAlignment="1">
      <alignment horizontal="right" vertical="center"/>
    </xf>
    <xf numFmtId="0" fontId="30" fillId="0" borderId="17" xfId="2891" quotePrefix="1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0" fillId="0" borderId="21" xfId="2891" quotePrefix="1" applyFont="1" applyBorder="1" applyAlignment="1">
      <alignment horizontal="center" vertical="center"/>
    </xf>
    <xf numFmtId="38" fontId="24" fillId="0" borderId="20" xfId="2887" applyNumberFormat="1" applyFont="1" applyFill="1" applyBorder="1" applyAlignment="1">
      <alignment horizontal="right" vertical="center"/>
    </xf>
    <xf numFmtId="187" fontId="24" fillId="0" borderId="20" xfId="1603" applyFont="1" applyFill="1" applyBorder="1" applyAlignment="1">
      <alignment horizontal="right" vertical="center"/>
    </xf>
    <xf numFmtId="187" fontId="24" fillId="0" borderId="20" xfId="1603" quotePrefix="1" applyFont="1" applyFill="1" applyBorder="1" applyAlignment="1">
      <alignment horizontal="right" vertical="center"/>
    </xf>
    <xf numFmtId="3" fontId="24" fillId="0" borderId="20" xfId="2887" applyNumberFormat="1" applyFont="1" applyFill="1" applyBorder="1" applyAlignment="1">
      <alignment horizontal="right" vertical="center"/>
    </xf>
    <xf numFmtId="205" fontId="24" fillId="0" borderId="20" xfId="2887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4" fillId="0" borderId="19" xfId="1603" applyNumberFormat="1" applyFont="1" applyBorder="1" applyAlignment="1">
      <alignment horizontal="center" vertical="center" wrapText="1"/>
    </xf>
    <xf numFmtId="187" fontId="4" fillId="0" borderId="29" xfId="1603" applyFont="1" applyBorder="1" applyAlignment="1">
      <alignment horizontal="center" vertical="center"/>
    </xf>
    <xf numFmtId="41" fontId="24" fillId="0" borderId="20" xfId="2887" applyNumberFormat="1" applyFont="1" applyFill="1" applyBorder="1" applyAlignment="1">
      <alignment horizontal="right" vertical="center"/>
    </xf>
    <xf numFmtId="0" fontId="29" fillId="0" borderId="22" xfId="2891" quotePrefix="1" applyNumberFormat="1" applyFont="1" applyBorder="1" applyAlignment="1">
      <alignment horizontal="center" vertical="center"/>
    </xf>
    <xf numFmtId="187" fontId="4" fillId="0" borderId="25" xfId="1603" applyFont="1" applyBorder="1" applyAlignment="1">
      <alignment horizontal="centerContinuous" vertical="center"/>
    </xf>
    <xf numFmtId="1" fontId="4" fillId="0" borderId="17" xfId="1603" applyNumberFormat="1" applyFont="1" applyBorder="1" applyAlignment="1">
      <alignment horizontal="center" vertical="center"/>
    </xf>
    <xf numFmtId="1" fontId="4" fillId="0" borderId="24" xfId="1603" applyNumberFormat="1" applyFont="1" applyBorder="1" applyAlignment="1">
      <alignment horizontal="center" vertical="center"/>
    </xf>
    <xf numFmtId="3" fontId="4" fillId="0" borderId="24" xfId="1603" applyNumberFormat="1" applyFont="1" applyBorder="1" applyAlignment="1">
      <alignment horizontal="center" vertical="center" shrinkToFit="1"/>
    </xf>
    <xf numFmtId="3" fontId="3" fillId="0" borderId="24" xfId="1603" applyNumberFormat="1" applyFont="1" applyBorder="1" applyAlignment="1">
      <alignment horizontal="center" vertical="center" shrinkToFit="1"/>
    </xf>
    <xf numFmtId="187" fontId="3" fillId="0" borderId="25" xfId="1603" applyFont="1" applyBorder="1" applyAlignment="1">
      <alignment horizontal="center" vertical="center"/>
    </xf>
    <xf numFmtId="187" fontId="4" fillId="0" borderId="25" xfId="1603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3" fontId="4" fillId="0" borderId="30" xfId="1603" applyNumberFormat="1" applyFont="1" applyBorder="1" applyAlignment="1">
      <alignment horizontal="center" vertical="center" shrinkToFit="1"/>
    </xf>
    <xf numFmtId="3" fontId="4" fillId="0" borderId="18" xfId="1603" applyNumberFormat="1" applyFont="1" applyBorder="1" applyAlignment="1">
      <alignment horizontal="center" vertical="center" shrinkToFit="1"/>
    </xf>
    <xf numFmtId="3" fontId="3" fillId="0" borderId="29" xfId="1603" applyNumberFormat="1" applyFont="1" applyBorder="1" applyAlignment="1">
      <alignment horizontal="centerContinuous" vertical="center"/>
    </xf>
    <xf numFmtId="1" fontId="3" fillId="0" borderId="18" xfId="1603" applyNumberFormat="1" applyFont="1" applyBorder="1" applyAlignment="1">
      <alignment horizontal="centerContinuous" vertical="center" wrapText="1"/>
    </xf>
    <xf numFmtId="187" fontId="3" fillId="0" borderId="18" xfId="1603" applyFont="1" applyBorder="1" applyAlignment="1">
      <alignment horizontal="center" vertical="center"/>
    </xf>
    <xf numFmtId="0" fontId="3" fillId="0" borderId="30" xfId="0" applyFont="1" applyBorder="1" applyAlignment="1">
      <alignment horizontal="left"/>
    </xf>
    <xf numFmtId="187" fontId="1" fillId="0" borderId="19" xfId="1603" applyFont="1" applyBorder="1" applyAlignment="1">
      <alignment horizontal="center" vertical="center" shrinkToFit="1"/>
    </xf>
    <xf numFmtId="41" fontId="30" fillId="0" borderId="17" xfId="1637" applyNumberFormat="1" applyFont="1" applyBorder="1" applyAlignment="1">
      <alignment horizontal="right" vertical="center" shrinkToFit="1"/>
    </xf>
    <xf numFmtId="41" fontId="30" fillId="0" borderId="20" xfId="1637" applyNumberFormat="1" applyFont="1" applyBorder="1" applyAlignment="1">
      <alignment horizontal="right" vertical="center" shrinkToFit="1"/>
    </xf>
    <xf numFmtId="41" fontId="30" fillId="0" borderId="21" xfId="1637" applyNumberFormat="1" applyFont="1" applyBorder="1" applyAlignment="1">
      <alignment horizontal="right" vertical="center" shrinkToFit="1"/>
    </xf>
    <xf numFmtId="41" fontId="29" fillId="0" borderId="22" xfId="1637" applyNumberFormat="1" applyFont="1" applyBorder="1" applyAlignment="1">
      <alignment horizontal="right" vertical="center" shrinkToFit="1"/>
    </xf>
    <xf numFmtId="0" fontId="4" fillId="0" borderId="0" xfId="2903" applyFont="1" applyBorder="1" applyAlignment="1">
      <alignment vertical="center"/>
    </xf>
    <xf numFmtId="38" fontId="4" fillId="0" borderId="0" xfId="2887" applyNumberFormat="1" applyFont="1" applyFill="1" applyBorder="1" applyAlignment="1">
      <alignment horizontal="right" vertical="center"/>
    </xf>
    <xf numFmtId="187" fontId="4" fillId="0" borderId="0" xfId="1603" quotePrefix="1" applyFont="1" applyFill="1" applyBorder="1" applyAlignment="1">
      <alignment horizontal="right" vertical="center"/>
    </xf>
    <xf numFmtId="3" fontId="4" fillId="0" borderId="0" xfId="2887" applyNumberFormat="1" applyFont="1" applyFill="1" applyBorder="1" applyAlignment="1">
      <alignment horizontal="right" vertical="center"/>
    </xf>
    <xf numFmtId="41" fontId="4" fillId="0" borderId="0" xfId="2887" applyNumberFormat="1" applyFont="1" applyFill="1" applyBorder="1" applyAlignment="1">
      <alignment horizontal="right" vertical="center"/>
    </xf>
    <xf numFmtId="187" fontId="4" fillId="0" borderId="0" xfId="1603" applyFont="1" applyFill="1" applyBorder="1" applyAlignment="1">
      <alignment horizontal="right" vertical="center"/>
    </xf>
    <xf numFmtId="205" fontId="4" fillId="0" borderId="0" xfId="2887" applyNumberFormat="1" applyFont="1" applyFill="1" applyBorder="1" applyAlignment="1">
      <alignment horizontal="right" vertical="center"/>
    </xf>
    <xf numFmtId="43" fontId="29" fillId="0" borderId="0" xfId="1603" applyNumberFormat="1" applyFont="1" applyBorder="1" applyAlignment="1">
      <alignment horizontal="right" vertical="center"/>
    </xf>
    <xf numFmtId="43" fontId="29" fillId="0" borderId="0" xfId="1603" quotePrefix="1" applyNumberFormat="1" applyFont="1" applyBorder="1" applyAlignment="1">
      <alignment horizontal="right" vertical="center"/>
    </xf>
    <xf numFmtId="43" fontId="29" fillId="0" borderId="24" xfId="1603" quotePrefix="1" applyNumberFormat="1" applyFont="1" applyBorder="1" applyAlignment="1">
      <alignment horizontal="right" vertical="center"/>
    </xf>
    <xf numFmtId="43" fontId="29" fillId="0" borderId="22" xfId="1603" quotePrefix="1" applyNumberFormat="1" applyFont="1" applyBorder="1" applyAlignment="1">
      <alignment horizontal="right" vertical="center"/>
    </xf>
    <xf numFmtId="43" fontId="30" fillId="0" borderId="17" xfId="1603" quotePrefix="1" applyNumberFormat="1" applyFont="1" applyBorder="1" applyAlignment="1">
      <alignment horizontal="right" vertical="center"/>
    </xf>
    <xf numFmtId="43" fontId="30" fillId="0" borderId="20" xfId="1603" quotePrefix="1" applyNumberFormat="1" applyFont="1" applyBorder="1" applyAlignment="1">
      <alignment horizontal="right" vertical="center"/>
    </xf>
    <xf numFmtId="3" fontId="4" fillId="0" borderId="0" xfId="2891" applyNumberFormat="1" applyFont="1" applyBorder="1"/>
    <xf numFmtId="3" fontId="4" fillId="0" borderId="30" xfId="1603" applyNumberFormat="1" applyFont="1" applyBorder="1" applyAlignment="1">
      <alignment vertical="center"/>
    </xf>
    <xf numFmtId="3" fontId="4" fillId="0" borderId="30" xfId="1603" applyNumberFormat="1" applyFont="1" applyBorder="1" applyAlignment="1">
      <alignment horizontal="center" vertical="center"/>
    </xf>
    <xf numFmtId="190" fontId="3" fillId="0" borderId="30" xfId="1603" applyNumberFormat="1" applyFont="1" applyBorder="1" applyAlignment="1">
      <alignment horizontal="centerContinuous" vertical="center"/>
    </xf>
    <xf numFmtId="0" fontId="4" fillId="0" borderId="24" xfId="1603" applyNumberFormat="1" applyFont="1" applyBorder="1" applyAlignment="1">
      <alignment horizontal="centerContinuous" vertical="center"/>
    </xf>
    <xf numFmtId="187" fontId="4" fillId="0" borderId="25" xfId="1603" applyFont="1" applyBorder="1" applyAlignment="1">
      <alignment horizontal="center" vertical="center" shrinkToFit="1"/>
    </xf>
    <xf numFmtId="187" fontId="4" fillId="0" borderId="25" xfId="1603" applyFont="1" applyBorder="1" applyAlignment="1">
      <alignment horizontal="center" vertical="center"/>
    </xf>
    <xf numFmtId="187" fontId="4" fillId="0" borderId="16" xfId="1603" applyFont="1" applyBorder="1" applyAlignment="1">
      <alignment horizontal="center" vertical="center"/>
    </xf>
    <xf numFmtId="3" fontId="4" fillId="0" borderId="24" xfId="1603" applyNumberFormat="1" applyFont="1" applyBorder="1" applyAlignment="1">
      <alignment horizontal="center" vertical="center"/>
    </xf>
    <xf numFmtId="187" fontId="4" fillId="0" borderId="0" xfId="2891" applyNumberFormat="1" applyFont="1" applyBorder="1" applyAlignment="1">
      <alignment horizontal="right"/>
    </xf>
    <xf numFmtId="0" fontId="4" fillId="0" borderId="32" xfId="0" applyFont="1" applyBorder="1" applyAlignment="1">
      <alignment horizontal="centerContinuous" vertical="center"/>
    </xf>
    <xf numFmtId="0" fontId="4" fillId="0" borderId="33" xfId="0" applyFont="1" applyBorder="1" applyAlignment="1">
      <alignment horizontal="centerContinuous" vertical="center"/>
    </xf>
    <xf numFmtId="3" fontId="4" fillId="0" borderId="33" xfId="1603" applyNumberFormat="1" applyFont="1" applyBorder="1" applyAlignment="1">
      <alignment horizontal="centerContinuous" vertical="center"/>
    </xf>
    <xf numFmtId="190" fontId="4" fillId="0" borderId="28" xfId="1603" applyNumberFormat="1" applyFont="1" applyBorder="1" applyAlignment="1">
      <alignment horizontal="centerContinuous" vertical="center"/>
    </xf>
    <xf numFmtId="3" fontId="4" fillId="0" borderId="28" xfId="1603" applyNumberFormat="1" applyFont="1" applyBorder="1" applyAlignment="1">
      <alignment horizontal="centerContinuous" vertical="center"/>
    </xf>
    <xf numFmtId="187" fontId="4" fillId="0" borderId="20" xfId="1603" applyFont="1" applyBorder="1" applyAlignment="1">
      <alignment horizontal="center" vertical="center" shrinkToFit="1"/>
    </xf>
    <xf numFmtId="3" fontId="4" fillId="0" borderId="17" xfId="1603" applyNumberFormat="1" applyFont="1" applyBorder="1" applyAlignment="1">
      <alignment horizontal="center" vertical="center" shrinkToFit="1"/>
    </xf>
    <xf numFmtId="3" fontId="4" fillId="0" borderId="20" xfId="1603" applyNumberFormat="1" applyFont="1" applyBorder="1" applyAlignment="1">
      <alignment horizontal="center" vertical="center" shrinkToFit="1"/>
    </xf>
    <xf numFmtId="187" fontId="4" fillId="0" borderId="17" xfId="1603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87" fontId="29" fillId="0" borderId="0" xfId="1603" applyFont="1" applyBorder="1" applyAlignment="1">
      <alignment vertical="center"/>
    </xf>
    <xf numFmtId="187" fontId="29" fillId="0" borderId="22" xfId="1603" applyFont="1" applyBorder="1" applyAlignment="1">
      <alignment vertical="center"/>
    </xf>
    <xf numFmtId="0" fontId="4" fillId="0" borderId="28" xfId="0" applyFont="1" applyBorder="1" applyAlignment="1">
      <alignment horizontal="centerContinuous" vertical="center"/>
    </xf>
    <xf numFmtId="43" fontId="30" fillId="0" borderId="0" xfId="1603" quotePrefix="1" applyNumberFormat="1" applyFont="1" applyBorder="1" applyAlignment="1">
      <alignment horizontal="right" vertical="center"/>
    </xf>
    <xf numFmtId="43" fontId="30" fillId="0" borderId="21" xfId="1603" quotePrefix="1" applyNumberFormat="1" applyFont="1" applyBorder="1" applyAlignment="1">
      <alignment horizontal="right" vertical="center"/>
    </xf>
    <xf numFmtId="187" fontId="30" fillId="0" borderId="17" xfId="1603" applyFont="1" applyBorder="1" applyAlignment="1">
      <alignment horizontal="right" vertical="center"/>
    </xf>
    <xf numFmtId="3" fontId="77" fillId="0" borderId="0" xfId="2891" applyNumberFormat="1" applyFont="1" applyAlignment="1">
      <alignment horizontal="centerContinuous"/>
    </xf>
    <xf numFmtId="0" fontId="77" fillId="0" borderId="0" xfId="2891" applyFont="1" applyBorder="1" applyAlignment="1">
      <alignment horizontal="centerContinuous"/>
    </xf>
    <xf numFmtId="187" fontId="77" fillId="0" borderId="0" xfId="2891" applyNumberFormat="1" applyFont="1" applyAlignment="1">
      <alignment horizontal="centerContinuous"/>
    </xf>
    <xf numFmtId="0" fontId="77" fillId="0" borderId="0" xfId="2891" applyFont="1" applyBorder="1"/>
    <xf numFmtId="0" fontId="78" fillId="0" borderId="23" xfId="2891" applyFont="1" applyBorder="1"/>
    <xf numFmtId="3" fontId="78" fillId="0" borderId="23" xfId="2891" applyNumberFormat="1" applyFont="1" applyBorder="1"/>
    <xf numFmtId="187" fontId="78" fillId="0" borderId="23" xfId="2891" applyNumberFormat="1" applyFont="1" applyBorder="1" applyAlignment="1">
      <alignment horizontal="right"/>
    </xf>
    <xf numFmtId="0" fontId="78" fillId="0" borderId="0" xfId="2891" applyFont="1" applyBorder="1"/>
    <xf numFmtId="187" fontId="78" fillId="0" borderId="22" xfId="1603" applyFont="1" applyBorder="1" applyAlignment="1">
      <alignment horizontal="center" vertical="center"/>
    </xf>
    <xf numFmtId="3" fontId="78" fillId="0" borderId="18" xfId="1603" applyNumberFormat="1" applyFont="1" applyBorder="1" applyAlignment="1">
      <alignment horizontal="centerContinuous" vertical="center"/>
    </xf>
    <xf numFmtId="0" fontId="79" fillId="0" borderId="0" xfId="0" applyFont="1" applyBorder="1" applyAlignment="1">
      <alignment horizontal="centerContinuous"/>
    </xf>
    <xf numFmtId="3" fontId="78" fillId="0" borderId="0" xfId="1603" applyNumberFormat="1" applyFont="1" applyBorder="1" applyAlignment="1">
      <alignment horizontal="centerContinuous" vertical="center"/>
    </xf>
    <xf numFmtId="187" fontId="78" fillId="0" borderId="24" xfId="2891" applyNumberFormat="1" applyFont="1" applyBorder="1" applyAlignment="1">
      <alignment horizontal="center" vertical="center"/>
    </xf>
    <xf numFmtId="187" fontId="80" fillId="0" borderId="0" xfId="1603" applyFont="1" applyBorder="1" applyAlignment="1">
      <alignment horizontal="center" vertical="center"/>
    </xf>
    <xf numFmtId="0" fontId="78" fillId="0" borderId="30" xfId="0" applyFont="1" applyBorder="1" applyAlignment="1">
      <alignment horizontal="center" vertical="center"/>
    </xf>
    <xf numFmtId="3" fontId="78" fillId="0" borderId="22" xfId="1603" applyNumberFormat="1" applyFont="1" applyBorder="1" applyAlignment="1">
      <alignment horizontal="center" vertical="center"/>
    </xf>
    <xf numFmtId="3" fontId="78" fillId="0" borderId="27" xfId="1603" applyNumberFormat="1" applyFont="1" applyBorder="1" applyAlignment="1">
      <alignment horizontal="centerContinuous" vertical="center"/>
    </xf>
    <xf numFmtId="3" fontId="78" fillId="0" borderId="29" xfId="1603" applyNumberFormat="1" applyFont="1" applyBorder="1" applyAlignment="1">
      <alignment horizontal="centerContinuous" vertical="center"/>
    </xf>
    <xf numFmtId="187" fontId="78" fillId="0" borderId="24" xfId="1603" applyNumberFormat="1" applyFont="1" applyBorder="1" applyAlignment="1">
      <alignment horizontal="center" vertical="center"/>
    </xf>
    <xf numFmtId="187" fontId="78" fillId="0" borderId="21" xfId="1603" applyFont="1" applyBorder="1" applyAlignment="1">
      <alignment horizontal="center" vertical="center"/>
    </xf>
    <xf numFmtId="3" fontId="78" fillId="0" borderId="18" xfId="1603" applyNumberFormat="1" applyFont="1" applyBorder="1" applyAlignment="1">
      <alignment horizontal="center" vertical="center"/>
    </xf>
    <xf numFmtId="3" fontId="78" fillId="0" borderId="20" xfId="1603" applyNumberFormat="1" applyFont="1" applyBorder="1" applyAlignment="1">
      <alignment horizontal="centerContinuous" vertical="center"/>
    </xf>
    <xf numFmtId="3" fontId="78" fillId="0" borderId="17" xfId="1603" applyNumberFormat="1" applyFont="1" applyBorder="1" applyAlignment="1">
      <alignment horizontal="centerContinuous" vertical="center"/>
    </xf>
    <xf numFmtId="187" fontId="78" fillId="0" borderId="17" xfId="1603" applyNumberFormat="1" applyFont="1" applyBorder="1" applyAlignment="1">
      <alignment horizontal="center" vertical="center"/>
    </xf>
    <xf numFmtId="41" fontId="78" fillId="0" borderId="0" xfId="1603" applyNumberFormat="1" applyFont="1" applyBorder="1" applyAlignment="1">
      <alignment horizontal="right" vertical="center"/>
    </xf>
    <xf numFmtId="38" fontId="78" fillId="0" borderId="24" xfId="2890" quotePrefix="1" applyNumberFormat="1" applyFont="1" applyBorder="1" applyAlignment="1">
      <alignment horizontal="right" vertical="center"/>
    </xf>
    <xf numFmtId="38" fontId="78" fillId="0" borderId="0" xfId="2890" quotePrefix="1" applyNumberFormat="1" applyFont="1" applyBorder="1" applyAlignment="1">
      <alignment horizontal="right" vertical="center"/>
    </xf>
    <xf numFmtId="0" fontId="78" fillId="0" borderId="0" xfId="2891" applyFont="1" applyBorder="1" applyAlignment="1">
      <alignment horizontal="center" vertical="center"/>
    </xf>
    <xf numFmtId="0" fontId="81" fillId="0" borderId="0" xfId="2891" applyFont="1" applyFill="1" applyBorder="1" applyAlignment="1">
      <alignment horizontal="center" vertical="center"/>
    </xf>
    <xf numFmtId="0" fontId="78" fillId="0" borderId="0" xfId="2891" applyFont="1" applyAlignment="1">
      <alignment vertical="center"/>
    </xf>
    <xf numFmtId="3" fontId="78" fillId="0" borderId="0" xfId="2891" applyNumberFormat="1" applyFont="1" applyAlignment="1">
      <alignment vertical="center"/>
    </xf>
    <xf numFmtId="0" fontId="78" fillId="0" borderId="0" xfId="0" applyFont="1" applyAlignment="1">
      <alignment horizontal="right" vertical="center"/>
    </xf>
    <xf numFmtId="0" fontId="78" fillId="0" borderId="0" xfId="2891" applyFont="1" applyBorder="1" applyAlignment="1">
      <alignment vertical="center"/>
    </xf>
    <xf numFmtId="0" fontId="80" fillId="0" borderId="0" xfId="2891" applyFont="1" applyAlignment="1">
      <alignment vertical="center"/>
    </xf>
    <xf numFmtId="3" fontId="80" fillId="0" borderId="0" xfId="2891" applyNumberFormat="1" applyFont="1" applyAlignment="1">
      <alignment vertical="center"/>
    </xf>
    <xf numFmtId="187" fontId="80" fillId="0" borderId="0" xfId="2891" applyNumberFormat="1" applyFont="1" applyAlignment="1">
      <alignment vertical="center"/>
    </xf>
    <xf numFmtId="0" fontId="80" fillId="0" borderId="0" xfId="2891" applyFont="1" applyBorder="1" applyAlignment="1">
      <alignment vertical="center"/>
    </xf>
    <xf numFmtId="0" fontId="80" fillId="0" borderId="0" xfId="2891" applyFont="1"/>
    <xf numFmtId="3" fontId="80" fillId="0" borderId="0" xfId="2891" applyNumberFormat="1" applyFont="1"/>
    <xf numFmtId="187" fontId="80" fillId="0" borderId="0" xfId="2891" applyNumberFormat="1" applyFont="1"/>
    <xf numFmtId="0" fontId="80" fillId="0" borderId="0" xfId="2891" applyFont="1" applyBorder="1"/>
    <xf numFmtId="0" fontId="77" fillId="0" borderId="0" xfId="2890" applyFont="1" applyAlignment="1">
      <alignment horizontal="centerContinuous"/>
    </xf>
    <xf numFmtId="3" fontId="77" fillId="0" borderId="0" xfId="2890" applyNumberFormat="1" applyFont="1" applyAlignment="1">
      <alignment horizontal="centerContinuous"/>
    </xf>
    <xf numFmtId="3" fontId="80" fillId="0" borderId="0" xfId="2890" applyNumberFormat="1" applyFont="1" applyAlignment="1">
      <alignment horizontal="centerContinuous"/>
    </xf>
    <xf numFmtId="2" fontId="77" fillId="0" borderId="0" xfId="2890" applyNumberFormat="1" applyFont="1" applyAlignment="1">
      <alignment horizontal="centerContinuous"/>
    </xf>
    <xf numFmtId="2" fontId="80" fillId="0" borderId="0" xfId="2890" applyNumberFormat="1" applyFont="1" applyAlignment="1">
      <alignment horizontal="centerContinuous"/>
    </xf>
    <xf numFmtId="186" fontId="77" fillId="0" borderId="0" xfId="1606" applyFont="1" applyAlignment="1">
      <alignment horizontal="centerContinuous"/>
    </xf>
    <xf numFmtId="0" fontId="77" fillId="0" borderId="0" xfId="2890" applyFont="1" applyBorder="1"/>
    <xf numFmtId="0" fontId="78" fillId="0" borderId="23" xfId="2890" applyFont="1" applyBorder="1"/>
    <xf numFmtId="3" fontId="78" fillId="0" borderId="23" xfId="2890" applyNumberFormat="1" applyFont="1" applyBorder="1"/>
    <xf numFmtId="2" fontId="78" fillId="0" borderId="23" xfId="2890" applyNumberFormat="1" applyFont="1" applyBorder="1"/>
    <xf numFmtId="0" fontId="78" fillId="0" borderId="23" xfId="2890" applyFont="1" applyBorder="1" applyAlignment="1">
      <alignment horizontal="right"/>
    </xf>
    <xf numFmtId="0" fontId="80" fillId="0" borderId="0" xfId="2890" applyFont="1" applyBorder="1"/>
    <xf numFmtId="187" fontId="78" fillId="0" borderId="19" xfId="1603" applyFont="1" applyBorder="1" applyAlignment="1">
      <alignment horizontal="center" vertical="center"/>
    </xf>
    <xf numFmtId="0" fontId="78" fillId="0" borderId="19" xfId="0" applyFont="1" applyBorder="1" applyAlignment="1">
      <alignment horizontal="centerContinuous" vertical="center"/>
    </xf>
    <xf numFmtId="0" fontId="78" fillId="0" borderId="0" xfId="0" applyFont="1" applyAlignment="1">
      <alignment horizontal="centerContinuous" vertical="center"/>
    </xf>
    <xf numFmtId="0" fontId="78" fillId="0" borderId="24" xfId="2890" applyFont="1" applyBorder="1" applyAlignment="1">
      <alignment horizontal="center" vertical="center"/>
    </xf>
    <xf numFmtId="187" fontId="80" fillId="0" borderId="0" xfId="1603" applyFont="1" applyBorder="1" applyAlignment="1">
      <alignment horizontal="center"/>
    </xf>
    <xf numFmtId="187" fontId="78" fillId="0" borderId="30" xfId="1603" applyFont="1" applyBorder="1" applyAlignment="1">
      <alignment horizontal="center" vertical="center"/>
    </xf>
    <xf numFmtId="0" fontId="78" fillId="0" borderId="30" xfId="0" applyFont="1" applyBorder="1" applyAlignment="1">
      <alignment horizontal="centerContinuous" vertical="center"/>
    </xf>
    <xf numFmtId="0" fontId="78" fillId="0" borderId="29" xfId="0" applyFont="1" applyBorder="1" applyAlignment="1">
      <alignment horizontal="centerContinuous" vertical="center"/>
    </xf>
    <xf numFmtId="187" fontId="78" fillId="0" borderId="18" xfId="1603" applyFont="1" applyBorder="1" applyAlignment="1">
      <alignment horizontal="center" vertical="center"/>
    </xf>
    <xf numFmtId="187" fontId="78" fillId="0" borderId="17" xfId="1603" applyFont="1" applyBorder="1" applyAlignment="1">
      <alignment horizontal="center" vertical="center"/>
    </xf>
    <xf numFmtId="41" fontId="78" fillId="0" borderId="0" xfId="1603" quotePrefix="1" applyNumberFormat="1" applyFont="1" applyBorder="1" applyAlignment="1">
      <alignment horizontal="right" vertical="center"/>
    </xf>
    <xf numFmtId="41" fontId="78" fillId="0" borderId="0" xfId="2890" applyNumberFormat="1" applyFont="1" applyBorder="1" applyAlignment="1">
      <alignment horizontal="right" vertical="center"/>
    </xf>
    <xf numFmtId="200" fontId="78" fillId="0" borderId="0" xfId="1603" quotePrefix="1" applyNumberFormat="1" applyFont="1" applyBorder="1" applyAlignment="1">
      <alignment horizontal="right" vertical="center"/>
    </xf>
    <xf numFmtId="197" fontId="78" fillId="0" borderId="0" xfId="1603" applyNumberFormat="1" applyFont="1" applyBorder="1" applyAlignment="1">
      <alignment horizontal="right" vertical="center"/>
    </xf>
    <xf numFmtId="197" fontId="78" fillId="0" borderId="22" xfId="1603" applyNumberFormat="1" applyFont="1" applyBorder="1" applyAlignment="1">
      <alignment horizontal="right" vertical="center"/>
    </xf>
    <xf numFmtId="0" fontId="78" fillId="0" borderId="22" xfId="2890" quotePrefix="1" applyFont="1" applyBorder="1" applyAlignment="1">
      <alignment horizontal="center" vertical="center"/>
    </xf>
    <xf numFmtId="0" fontId="78" fillId="0" borderId="0" xfId="2890" quotePrefix="1" applyFont="1" applyBorder="1" applyAlignment="1">
      <alignment horizontal="center" vertical="center"/>
    </xf>
    <xf numFmtId="0" fontId="78" fillId="0" borderId="24" xfId="2890" quotePrefix="1" applyFont="1" applyBorder="1" applyAlignment="1">
      <alignment horizontal="center" vertical="center"/>
    </xf>
    <xf numFmtId="3" fontId="78" fillId="0" borderId="0" xfId="2890" applyNumberFormat="1" applyFont="1" applyBorder="1" applyAlignment="1">
      <alignment vertical="center"/>
    </xf>
    <xf numFmtId="0" fontId="78" fillId="0" borderId="0" xfId="2891" applyFont="1" applyAlignment="1">
      <alignment horizontal="right" vertical="center"/>
    </xf>
    <xf numFmtId="3" fontId="78" fillId="0" borderId="0" xfId="2890" applyNumberFormat="1" applyFont="1" applyAlignment="1">
      <alignment vertical="center"/>
    </xf>
    <xf numFmtId="2" fontId="78" fillId="0" borderId="0" xfId="2890" applyNumberFormat="1" applyFont="1" applyAlignment="1">
      <alignment vertical="center"/>
    </xf>
    <xf numFmtId="0" fontId="78" fillId="0" borderId="0" xfId="2890" applyFont="1" applyBorder="1" applyAlignment="1">
      <alignment vertical="center"/>
    </xf>
    <xf numFmtId="3" fontId="80" fillId="0" borderId="0" xfId="2891" applyNumberFormat="1" applyFont="1" applyBorder="1"/>
    <xf numFmtId="0" fontId="77" fillId="0" borderId="0" xfId="2894" applyFont="1" applyBorder="1" applyAlignment="1">
      <alignment vertical="top"/>
    </xf>
    <xf numFmtId="0" fontId="78" fillId="0" borderId="23" xfId="2894" applyFont="1" applyBorder="1"/>
    <xf numFmtId="3" fontId="78" fillId="0" borderId="23" xfId="2894" applyNumberFormat="1" applyFont="1" applyBorder="1"/>
    <xf numFmtId="0" fontId="78" fillId="0" borderId="23" xfId="2894" applyFont="1" applyBorder="1" applyAlignment="1">
      <alignment horizontal="right"/>
    </xf>
    <xf numFmtId="0" fontId="80" fillId="0" borderId="0" xfId="2894" applyFont="1" applyBorder="1"/>
    <xf numFmtId="187" fontId="78" fillId="0" borderId="28" xfId="1603" applyFont="1" applyBorder="1" applyAlignment="1">
      <alignment horizontal="center" vertical="center"/>
    </xf>
    <xf numFmtId="3" fontId="78" fillId="0" borderId="33" xfId="1603" applyNumberFormat="1" applyFont="1" applyBorder="1" applyAlignment="1">
      <alignment horizontal="centerContinuous" vertical="center" wrapText="1"/>
    </xf>
    <xf numFmtId="3" fontId="78" fillId="0" borderId="33" xfId="1603" applyNumberFormat="1" applyFont="1" applyBorder="1" applyAlignment="1">
      <alignment horizontal="center" vertical="center" wrapText="1"/>
    </xf>
    <xf numFmtId="3" fontId="78" fillId="0" borderId="32" xfId="2894" applyNumberFormat="1" applyFont="1" applyBorder="1" applyAlignment="1">
      <alignment horizontal="center" vertical="center" wrapText="1"/>
    </xf>
    <xf numFmtId="187" fontId="78" fillId="0" borderId="32" xfId="1603" applyFont="1" applyBorder="1" applyAlignment="1">
      <alignment horizontal="center" vertical="center"/>
    </xf>
    <xf numFmtId="201" fontId="78" fillId="0" borderId="0" xfId="1603" applyNumberFormat="1" applyFont="1" applyFill="1" applyBorder="1" applyAlignment="1">
      <alignment vertical="center"/>
    </xf>
    <xf numFmtId="0" fontId="78" fillId="0" borderId="24" xfId="2894" quotePrefix="1" applyFont="1" applyFill="1" applyBorder="1" applyAlignment="1">
      <alignment horizontal="center" vertical="center"/>
    </xf>
    <xf numFmtId="0" fontId="78" fillId="0" borderId="22" xfId="2894" quotePrefix="1" applyFont="1" applyBorder="1" applyAlignment="1">
      <alignment horizontal="center" vertical="center"/>
    </xf>
    <xf numFmtId="0" fontId="83" fillId="0" borderId="0" xfId="2894" applyFont="1" applyBorder="1"/>
    <xf numFmtId="0" fontId="78" fillId="0" borderId="0" xfId="2894" applyFont="1" applyAlignment="1">
      <alignment horizontal="left" vertical="center"/>
    </xf>
    <xf numFmtId="3" fontId="78" fillId="0" borderId="0" xfId="2894" applyNumberFormat="1" applyFont="1" applyAlignment="1">
      <alignment vertical="center"/>
    </xf>
    <xf numFmtId="0" fontId="80" fillId="0" borderId="0" xfId="2894" applyFont="1" applyBorder="1" applyAlignment="1">
      <alignment vertical="center"/>
    </xf>
    <xf numFmtId="0" fontId="80" fillId="0" borderId="0" xfId="2894" applyFont="1" applyAlignment="1">
      <alignment vertical="center"/>
    </xf>
    <xf numFmtId="3" fontId="80" fillId="0" borderId="0" xfId="2894" applyNumberFormat="1" applyFont="1" applyAlignment="1">
      <alignment vertical="center"/>
    </xf>
    <xf numFmtId="0" fontId="80" fillId="0" borderId="0" xfId="2894" applyFont="1"/>
    <xf numFmtId="3" fontId="80" fillId="0" borderId="0" xfId="2894" applyNumberFormat="1" applyFont="1"/>
    <xf numFmtId="0" fontId="77" fillId="0" borderId="0" xfId="2899" applyFont="1" applyAlignment="1">
      <alignment horizontal="centerContinuous" vertical="top"/>
    </xf>
    <xf numFmtId="191" fontId="77" fillId="0" borderId="0" xfId="2899" applyNumberFormat="1" applyFont="1" applyAlignment="1">
      <alignment horizontal="centerContinuous" vertical="top"/>
    </xf>
    <xf numFmtId="3" fontId="77" fillId="0" borderId="0" xfId="2899" applyNumberFormat="1" applyFont="1" applyAlignment="1">
      <alignment horizontal="centerContinuous" vertical="top"/>
    </xf>
    <xf numFmtId="0" fontId="77" fillId="0" borderId="0" xfId="2899" applyFont="1" applyBorder="1" applyAlignment="1">
      <alignment vertical="top"/>
    </xf>
    <xf numFmtId="0" fontId="80" fillId="0" borderId="0" xfId="2899" applyFont="1" applyBorder="1" applyAlignment="1">
      <alignment vertical="top"/>
    </xf>
    <xf numFmtId="0" fontId="78" fillId="0" borderId="23" xfId="2899" applyFont="1" applyBorder="1" applyAlignment="1">
      <alignment horizontal="left"/>
    </xf>
    <xf numFmtId="191" fontId="78" fillId="0" borderId="23" xfId="2899" applyNumberFormat="1" applyFont="1" applyBorder="1" applyAlignment="1">
      <alignment horizontal="center"/>
    </xf>
    <xf numFmtId="0" fontId="78" fillId="0" borderId="23" xfId="2899" applyFont="1" applyBorder="1" applyAlignment="1">
      <alignment horizontal="center"/>
    </xf>
    <xf numFmtId="3" fontId="78" fillId="0" borderId="23" xfId="2899" applyNumberFormat="1" applyFont="1" applyBorder="1" applyAlignment="1">
      <alignment horizontal="center"/>
    </xf>
    <xf numFmtId="0" fontId="78" fillId="0" borderId="23" xfId="2899" applyFont="1" applyBorder="1" applyAlignment="1">
      <alignment horizontal="right"/>
    </xf>
    <xf numFmtId="0" fontId="80" fillId="0" borderId="0" xfId="2899" applyFont="1" applyBorder="1"/>
    <xf numFmtId="191" fontId="78" fillId="0" borderId="33" xfId="1603" applyNumberFormat="1" applyFont="1" applyBorder="1" applyAlignment="1">
      <alignment horizontal="centerContinuous" vertical="center" wrapText="1"/>
    </xf>
    <xf numFmtId="0" fontId="80" fillId="0" borderId="0" xfId="2899" applyFont="1" applyBorder="1" applyAlignment="1">
      <alignment horizontal="center"/>
    </xf>
    <xf numFmtId="0" fontId="78" fillId="0" borderId="29" xfId="2899" applyFont="1" applyBorder="1" applyAlignment="1">
      <alignment horizontal="centerContinuous" vertical="center"/>
    </xf>
    <xf numFmtId="0" fontId="78" fillId="0" borderId="29" xfId="2899" applyFont="1" applyBorder="1" applyAlignment="1">
      <alignment horizontal="center" vertical="center"/>
    </xf>
    <xf numFmtId="191" fontId="78" fillId="0" borderId="18" xfId="1603" applyNumberFormat="1" applyFont="1" applyBorder="1" applyAlignment="1">
      <alignment horizontal="centerContinuous" vertical="center"/>
    </xf>
    <xf numFmtId="187" fontId="78" fillId="0" borderId="18" xfId="1603" applyFont="1" applyBorder="1" applyAlignment="1">
      <alignment horizontal="centerContinuous" vertical="center"/>
    </xf>
    <xf numFmtId="0" fontId="78" fillId="0" borderId="22" xfId="2899" quotePrefix="1" applyFont="1" applyBorder="1" applyAlignment="1">
      <alignment horizontal="center" vertical="center"/>
    </xf>
    <xf numFmtId="198" fontId="78" fillId="0" borderId="0" xfId="1603" quotePrefix="1" applyNumberFormat="1" applyFont="1" applyBorder="1" applyAlignment="1">
      <alignment vertical="center"/>
    </xf>
    <xf numFmtId="198" fontId="78" fillId="0" borderId="0" xfId="1603" applyNumberFormat="1" applyFont="1" applyBorder="1" applyAlignment="1">
      <alignment vertical="center"/>
    </xf>
    <xf numFmtId="0" fontId="78" fillId="0" borderId="24" xfId="2899" quotePrefix="1" applyFont="1" applyBorder="1" applyAlignment="1">
      <alignment horizontal="center" vertical="center"/>
    </xf>
    <xf numFmtId="198" fontId="78" fillId="0" borderId="22" xfId="1603" quotePrefix="1" applyNumberFormat="1" applyFont="1" applyBorder="1" applyAlignment="1">
      <alignment vertical="center"/>
    </xf>
    <xf numFmtId="0" fontId="78" fillId="0" borderId="0" xfId="2899" quotePrefix="1" applyFont="1" applyBorder="1" applyAlignment="1">
      <alignment horizontal="center" vertical="center"/>
    </xf>
    <xf numFmtId="191" fontId="78" fillId="0" borderId="0" xfId="2899" applyNumberFormat="1" applyFont="1" applyAlignment="1">
      <alignment horizontal="center" vertical="center"/>
    </xf>
    <xf numFmtId="0" fontId="78" fillId="0" borderId="0" xfId="2899" applyFont="1" applyAlignment="1">
      <alignment horizontal="center" vertical="center"/>
    </xf>
    <xf numFmtId="3" fontId="78" fillId="0" borderId="0" xfId="2899" applyNumberFormat="1" applyFont="1" applyAlignment="1">
      <alignment horizontal="center" vertical="center"/>
    </xf>
    <xf numFmtId="0" fontId="80" fillId="0" borderId="0" xfId="2899" applyFont="1" applyBorder="1" applyAlignment="1">
      <alignment vertical="center"/>
    </xf>
    <xf numFmtId="0" fontId="80" fillId="0" borderId="0" xfId="2899" applyFont="1" applyAlignment="1">
      <alignment vertical="center"/>
    </xf>
    <xf numFmtId="191" fontId="80" fillId="0" borderId="0" xfId="2899" applyNumberFormat="1" applyFont="1" applyAlignment="1">
      <alignment horizontal="center" vertical="center"/>
    </xf>
    <xf numFmtId="0" fontId="80" fillId="0" borderId="0" xfId="2899" applyFont="1" applyAlignment="1">
      <alignment horizontal="center" vertical="center"/>
    </xf>
    <xf numFmtId="3" fontId="80" fillId="0" borderId="0" xfId="2899" applyNumberFormat="1" applyFont="1" applyAlignment="1">
      <alignment horizontal="center" vertical="center"/>
    </xf>
    <xf numFmtId="0" fontId="80" fillId="0" borderId="0" xfId="2899" applyFont="1"/>
    <xf numFmtId="191" fontId="80" fillId="0" borderId="0" xfId="2899" applyNumberFormat="1" applyFont="1" applyAlignment="1">
      <alignment horizontal="center"/>
    </xf>
    <xf numFmtId="0" fontId="80" fillId="0" borderId="0" xfId="2899" applyFont="1" applyAlignment="1">
      <alignment horizontal="center"/>
    </xf>
    <xf numFmtId="3" fontId="80" fillId="0" borderId="0" xfId="2899" applyNumberFormat="1" applyFont="1" applyAlignment="1">
      <alignment horizontal="center"/>
    </xf>
    <xf numFmtId="0" fontId="77" fillId="0" borderId="0" xfId="2897" applyFont="1" applyAlignment="1">
      <alignment horizontal="centerContinuous" vertical="top"/>
    </xf>
    <xf numFmtId="191" fontId="77" fillId="0" borderId="0" xfId="2897" applyNumberFormat="1" applyFont="1" applyAlignment="1">
      <alignment horizontal="centerContinuous" vertical="top"/>
    </xf>
    <xf numFmtId="3" fontId="77" fillId="0" borderId="0" xfId="2897" applyNumberFormat="1" applyFont="1" applyAlignment="1">
      <alignment horizontal="centerContinuous" vertical="top"/>
    </xf>
    <xf numFmtId="0" fontId="80" fillId="0" borderId="0" xfId="2897" applyFont="1" applyBorder="1" applyAlignment="1">
      <alignment vertical="top"/>
    </xf>
    <xf numFmtId="0" fontId="80" fillId="0" borderId="0" xfId="2897" applyFont="1" applyAlignment="1">
      <alignment vertical="top"/>
    </xf>
    <xf numFmtId="0" fontId="78" fillId="0" borderId="23" xfId="2897" applyFont="1" applyBorder="1" applyAlignment="1">
      <alignment horizontal="left"/>
    </xf>
    <xf numFmtId="191" fontId="78" fillId="0" borderId="23" xfId="2897" applyNumberFormat="1" applyFont="1" applyBorder="1" applyAlignment="1">
      <alignment horizontal="center"/>
    </xf>
    <xf numFmtId="0" fontId="78" fillId="0" borderId="23" xfId="2897" applyFont="1" applyBorder="1" applyAlignment="1">
      <alignment horizontal="center"/>
    </xf>
    <xf numFmtId="3" fontId="78" fillId="0" borderId="23" xfId="2897" applyNumberFormat="1" applyFont="1" applyBorder="1" applyAlignment="1">
      <alignment horizontal="center"/>
    </xf>
    <xf numFmtId="0" fontId="80" fillId="0" borderId="0" xfId="2897" applyFont="1" applyBorder="1"/>
    <xf numFmtId="0" fontId="80" fillId="0" borderId="0" xfId="2897" applyFont="1"/>
    <xf numFmtId="3" fontId="78" fillId="0" borderId="32" xfId="1603" applyNumberFormat="1" applyFont="1" applyBorder="1" applyAlignment="1">
      <alignment horizontal="centerContinuous" vertical="center"/>
    </xf>
    <xf numFmtId="187" fontId="78" fillId="0" borderId="33" xfId="1603" applyFont="1" applyBorder="1" applyAlignment="1">
      <alignment horizontal="center" vertical="center"/>
    </xf>
    <xf numFmtId="191" fontId="78" fillId="0" borderId="34" xfId="1603" applyNumberFormat="1" applyFont="1" applyBorder="1" applyAlignment="1">
      <alignment vertical="center"/>
    </xf>
    <xf numFmtId="191" fontId="78" fillId="0" borderId="35" xfId="1603" applyNumberFormat="1" applyFont="1" applyBorder="1" applyAlignment="1">
      <alignment horizontal="centerContinuous" vertical="center"/>
    </xf>
    <xf numFmtId="191" fontId="78" fillId="0" borderId="6" xfId="1603" applyNumberFormat="1" applyFont="1" applyBorder="1" applyAlignment="1">
      <alignment horizontal="centerContinuous" vertical="center"/>
    </xf>
    <xf numFmtId="0" fontId="80" fillId="0" borderId="23" xfId="2897" applyFont="1" applyBorder="1"/>
    <xf numFmtId="0" fontId="78" fillId="0" borderId="22" xfId="2897" quotePrefix="1" applyFont="1" applyBorder="1" applyAlignment="1">
      <alignment horizontal="center" vertical="center"/>
    </xf>
    <xf numFmtId="187" fontId="78" fillId="0" borderId="0" xfId="1603" quotePrefix="1" applyNumberFormat="1" applyFont="1" applyBorder="1" applyAlignment="1">
      <alignment horizontal="center" vertical="center"/>
    </xf>
    <xf numFmtId="206" fontId="78" fillId="0" borderId="0" xfId="1603" quotePrefix="1" applyNumberFormat="1" applyFont="1" applyBorder="1" applyAlignment="1">
      <alignment horizontal="right" vertical="center" indent="1"/>
    </xf>
    <xf numFmtId="198" fontId="78" fillId="0" borderId="0" xfId="2897" applyNumberFormat="1" applyFont="1" applyBorder="1" applyAlignment="1">
      <alignment horizontal="center" vertical="center"/>
    </xf>
    <xf numFmtId="0" fontId="78" fillId="0" borderId="24" xfId="2897" quotePrefix="1" applyFont="1" applyBorder="1" applyAlignment="1">
      <alignment horizontal="center" vertical="center"/>
    </xf>
    <xf numFmtId="0" fontId="83" fillId="0" borderId="0" xfId="2897" applyFont="1" applyBorder="1"/>
    <xf numFmtId="0" fontId="78" fillId="0" borderId="0" xfId="2897" applyFont="1" applyAlignment="1">
      <alignment horizontal="center" vertical="center"/>
    </xf>
    <xf numFmtId="3" fontId="78" fillId="0" borderId="0" xfId="2897" applyNumberFormat="1" applyFont="1" applyAlignment="1">
      <alignment horizontal="center" vertical="center"/>
    </xf>
    <xf numFmtId="191" fontId="78" fillId="0" borderId="0" xfId="2897" applyNumberFormat="1" applyFont="1" applyAlignment="1">
      <alignment horizontal="center" vertical="center"/>
    </xf>
    <xf numFmtId="0" fontId="80" fillId="0" borderId="0" xfId="2897" applyFont="1" applyBorder="1" applyAlignment="1">
      <alignment vertical="center"/>
    </xf>
    <xf numFmtId="0" fontId="80" fillId="0" borderId="0" xfId="2897" applyFont="1" applyAlignment="1">
      <alignment vertical="center"/>
    </xf>
    <xf numFmtId="191" fontId="80" fillId="0" borderId="0" xfId="2897" applyNumberFormat="1" applyFont="1" applyAlignment="1">
      <alignment horizontal="center" vertical="center"/>
    </xf>
    <xf numFmtId="0" fontId="80" fillId="0" borderId="0" xfId="2897" applyFont="1" applyAlignment="1">
      <alignment horizontal="center" vertical="center"/>
    </xf>
    <xf numFmtId="3" fontId="80" fillId="0" borderId="0" xfId="2897" applyNumberFormat="1" applyFont="1" applyAlignment="1">
      <alignment horizontal="center" vertical="center"/>
    </xf>
    <xf numFmtId="0" fontId="83" fillId="0" borderId="0" xfId="2897" applyFont="1" applyBorder="1" applyAlignment="1">
      <alignment vertical="center"/>
    </xf>
    <xf numFmtId="0" fontId="83" fillId="0" borderId="0" xfId="2897" applyFont="1" applyAlignment="1">
      <alignment vertical="center"/>
    </xf>
    <xf numFmtId="191" fontId="80" fillId="0" borderId="0" xfId="2897" applyNumberFormat="1" applyFont="1" applyAlignment="1">
      <alignment horizontal="center"/>
    </xf>
    <xf numFmtId="0" fontId="80" fillId="0" borderId="0" xfId="2897" applyFont="1" applyAlignment="1">
      <alignment horizontal="center"/>
    </xf>
    <xf numFmtId="3" fontId="80" fillId="0" borderId="0" xfId="2897" applyNumberFormat="1" applyFont="1" applyAlignment="1">
      <alignment horizontal="center"/>
    </xf>
    <xf numFmtId="1" fontId="77" fillId="0" borderId="0" xfId="2896" applyNumberFormat="1" applyFont="1" applyAlignment="1">
      <alignment horizontal="centerContinuous" vertical="top"/>
    </xf>
    <xf numFmtId="1" fontId="77" fillId="0" borderId="0" xfId="2896" applyNumberFormat="1" applyFont="1" applyBorder="1" applyAlignment="1">
      <alignment horizontal="centerContinuous" vertical="top"/>
    </xf>
    <xf numFmtId="1" fontId="77" fillId="0" borderId="0" xfId="2896" applyNumberFormat="1" applyFont="1" applyBorder="1" applyAlignment="1">
      <alignment vertical="top"/>
    </xf>
    <xf numFmtId="1" fontId="78" fillId="0" borderId="23" xfId="2896" applyNumberFormat="1" applyFont="1" applyBorder="1" applyAlignment="1">
      <alignment horizontal="center"/>
    </xf>
    <xf numFmtId="1" fontId="80" fillId="0" borderId="0" xfId="2896" applyNumberFormat="1" applyFont="1" applyBorder="1"/>
    <xf numFmtId="1" fontId="80" fillId="0" borderId="0" xfId="2896" applyNumberFormat="1" applyFont="1" applyBorder="1" applyAlignment="1">
      <alignment horizontal="center"/>
    </xf>
    <xf numFmtId="1" fontId="78" fillId="0" borderId="27" xfId="2900" applyNumberFormat="1" applyFont="1" applyBorder="1" applyAlignment="1">
      <alignment horizontal="center" vertical="center"/>
    </xf>
    <xf numFmtId="1" fontId="78" fillId="0" borderId="31" xfId="2900" applyNumberFormat="1" applyFont="1" applyBorder="1" applyAlignment="1">
      <alignment horizontal="center" vertical="center"/>
    </xf>
    <xf numFmtId="0" fontId="78" fillId="0" borderId="27" xfId="2900" applyNumberFormat="1" applyFont="1" applyBorder="1" applyAlignment="1">
      <alignment horizontal="center" vertical="center"/>
    </xf>
    <xf numFmtId="0" fontId="80" fillId="0" borderId="6" xfId="1603" applyNumberFormat="1" applyFont="1" applyBorder="1" applyAlignment="1">
      <alignment horizontal="center" vertical="center"/>
    </xf>
    <xf numFmtId="198" fontId="78" fillId="0" borderId="24" xfId="1603" quotePrefix="1" applyNumberFormat="1" applyFont="1" applyBorder="1" applyAlignment="1">
      <alignment horizontal="right" vertical="center"/>
    </xf>
    <xf numFmtId="198" fontId="78" fillId="0" borderId="0" xfId="1603" applyNumberFormat="1" applyFont="1" applyBorder="1" applyAlignment="1">
      <alignment horizontal="right" vertical="center"/>
    </xf>
    <xf numFmtId="198" fontId="78" fillId="0" borderId="0" xfId="1603" quotePrefix="1" applyNumberFormat="1" applyFont="1" applyBorder="1" applyAlignment="1">
      <alignment horizontal="right" vertical="center"/>
    </xf>
    <xf numFmtId="1" fontId="78" fillId="0" borderId="24" xfId="2896" quotePrefix="1" applyNumberFormat="1" applyFont="1" applyBorder="1" applyAlignment="1">
      <alignment horizontal="center" vertical="center"/>
    </xf>
    <xf numFmtId="1" fontId="78" fillId="0" borderId="0" xfId="2896" applyNumberFormat="1" applyFont="1" applyAlignment="1">
      <alignment horizontal="center" vertical="center"/>
    </xf>
    <xf numFmtId="1" fontId="78" fillId="0" borderId="0" xfId="2896" applyNumberFormat="1" applyFont="1" applyBorder="1" applyAlignment="1">
      <alignment horizontal="center" vertical="center"/>
    </xf>
    <xf numFmtId="1" fontId="80" fillId="0" borderId="0" xfId="2896" applyNumberFormat="1" applyFont="1" applyBorder="1" applyAlignment="1">
      <alignment vertical="center"/>
    </xf>
    <xf numFmtId="1" fontId="77" fillId="0" borderId="0" xfId="2900" applyNumberFormat="1" applyFont="1" applyAlignment="1">
      <alignment horizontal="centerContinuous"/>
    </xf>
    <xf numFmtId="3" fontId="77" fillId="0" borderId="0" xfId="2900" applyNumberFormat="1" applyFont="1" applyAlignment="1">
      <alignment horizontal="centerContinuous"/>
    </xf>
    <xf numFmtId="3" fontId="77" fillId="0" borderId="0" xfId="2900" applyNumberFormat="1" applyFont="1" applyBorder="1" applyAlignment="1">
      <alignment horizontal="centerContinuous"/>
    </xf>
    <xf numFmtId="3" fontId="78" fillId="0" borderId="23" xfId="2900" applyNumberFormat="1" applyFont="1" applyBorder="1" applyAlignment="1">
      <alignment horizontal="center"/>
    </xf>
    <xf numFmtId="1" fontId="78" fillId="0" borderId="23" xfId="2900" applyNumberFormat="1" applyFont="1" applyBorder="1" applyAlignment="1">
      <alignment horizontal="center"/>
    </xf>
    <xf numFmtId="0" fontId="78" fillId="0" borderId="31" xfId="2900" applyNumberFormat="1" applyFont="1" applyBorder="1" applyAlignment="1">
      <alignment horizontal="center" vertical="center"/>
    </xf>
    <xf numFmtId="1" fontId="80" fillId="0" borderId="18" xfId="1603" applyNumberFormat="1" applyFont="1" applyBorder="1" applyAlignment="1">
      <alignment horizontal="center" vertical="center"/>
    </xf>
    <xf numFmtId="191" fontId="80" fillId="0" borderId="6" xfId="1603" applyNumberFormat="1" applyFont="1" applyBorder="1" applyAlignment="1">
      <alignment horizontal="center" vertical="center"/>
    </xf>
    <xf numFmtId="1" fontId="78" fillId="0" borderId="24" xfId="2900" quotePrefix="1" applyNumberFormat="1" applyFont="1" applyBorder="1" applyAlignment="1">
      <alignment horizontal="center" vertical="center"/>
    </xf>
    <xf numFmtId="3" fontId="78" fillId="0" borderId="0" xfId="2900" applyNumberFormat="1" applyFont="1" applyAlignment="1">
      <alignment horizontal="center" vertical="center"/>
    </xf>
    <xf numFmtId="1" fontId="78" fillId="0" borderId="0" xfId="2900" applyNumberFormat="1" applyFont="1" applyAlignment="1">
      <alignment horizontal="center" vertical="center"/>
    </xf>
    <xf numFmtId="3" fontId="78" fillId="0" borderId="0" xfId="2900" applyNumberFormat="1" applyFont="1" applyBorder="1" applyAlignment="1">
      <alignment horizontal="center" vertical="center"/>
    </xf>
    <xf numFmtId="1" fontId="80" fillId="0" borderId="0" xfId="2896" applyNumberFormat="1" applyFont="1"/>
    <xf numFmtId="1" fontId="80" fillId="0" borderId="0" xfId="2896" applyNumberFormat="1" applyFont="1" applyAlignment="1">
      <alignment horizontal="center"/>
    </xf>
    <xf numFmtId="1" fontId="77" fillId="0" borderId="0" xfId="2895" applyNumberFormat="1" applyFont="1" applyAlignment="1">
      <alignment horizontal="centerContinuous" vertical="top"/>
    </xf>
    <xf numFmtId="3" fontId="77" fillId="0" borderId="0" xfId="2895" applyNumberFormat="1" applyFont="1" applyAlignment="1">
      <alignment horizontal="centerContinuous" vertical="top"/>
    </xf>
    <xf numFmtId="3" fontId="77" fillId="0" borderId="0" xfId="2895" applyNumberFormat="1" applyFont="1" applyBorder="1" applyAlignment="1">
      <alignment horizontal="centerContinuous" vertical="top"/>
    </xf>
    <xf numFmtId="1" fontId="77" fillId="0" borderId="0" xfId="2895" applyNumberFormat="1" applyFont="1" applyBorder="1" applyAlignment="1">
      <alignment vertical="top"/>
    </xf>
    <xf numFmtId="3" fontId="78" fillId="0" borderId="23" xfId="2895" applyNumberFormat="1" applyFont="1" applyBorder="1" applyAlignment="1">
      <alignment horizontal="center"/>
    </xf>
    <xf numFmtId="1" fontId="78" fillId="0" borderId="23" xfId="2895" applyNumberFormat="1" applyFont="1" applyBorder="1" applyAlignment="1">
      <alignment horizontal="center"/>
    </xf>
    <xf numFmtId="1" fontId="80" fillId="0" borderId="0" xfId="2895" applyNumberFormat="1" applyFont="1" applyBorder="1"/>
    <xf numFmtId="1" fontId="80" fillId="0" borderId="0" xfId="2895" applyNumberFormat="1" applyFont="1" applyBorder="1" applyAlignment="1">
      <alignment horizontal="center"/>
    </xf>
    <xf numFmtId="3" fontId="78" fillId="0" borderId="29" xfId="2895" applyNumberFormat="1" applyFont="1" applyBorder="1" applyAlignment="1">
      <alignment horizontal="center" vertical="center"/>
    </xf>
    <xf numFmtId="191" fontId="78" fillId="0" borderId="6" xfId="1603" applyNumberFormat="1" applyFont="1" applyBorder="1" applyAlignment="1">
      <alignment horizontal="center" vertical="center" shrinkToFit="1"/>
    </xf>
    <xf numFmtId="3" fontId="78" fillId="0" borderId="18" xfId="1603" applyNumberFormat="1" applyFont="1" applyBorder="1" applyAlignment="1">
      <alignment horizontal="center" vertical="center" shrinkToFit="1"/>
    </xf>
    <xf numFmtId="1" fontId="80" fillId="0" borderId="0" xfId="2895" applyNumberFormat="1" applyFont="1" applyBorder="1" applyAlignment="1">
      <alignment horizontal="center" shrinkToFit="1"/>
    </xf>
    <xf numFmtId="1" fontId="78" fillId="0" borderId="24" xfId="2895" quotePrefix="1" applyNumberFormat="1" applyFont="1" applyBorder="1" applyAlignment="1">
      <alignment horizontal="center" vertical="center"/>
    </xf>
    <xf numFmtId="3" fontId="78" fillId="0" borderId="0" xfId="2895" applyNumberFormat="1" applyFont="1" applyAlignment="1">
      <alignment horizontal="center" vertical="center"/>
    </xf>
    <xf numFmtId="1" fontId="78" fillId="0" borderId="0" xfId="2895" applyNumberFormat="1" applyFont="1" applyAlignment="1">
      <alignment horizontal="center" vertical="center"/>
    </xf>
    <xf numFmtId="1" fontId="78" fillId="0" borderId="0" xfId="2895" applyNumberFormat="1" applyFont="1" applyBorder="1" applyAlignment="1">
      <alignment horizontal="center" vertical="center"/>
    </xf>
    <xf numFmtId="1" fontId="80" fillId="0" borderId="0" xfId="2895" applyNumberFormat="1" applyFont="1" applyBorder="1" applyAlignment="1">
      <alignment vertical="center"/>
    </xf>
    <xf numFmtId="1" fontId="80" fillId="0" borderId="0" xfId="2895" applyNumberFormat="1" applyFont="1"/>
    <xf numFmtId="3" fontId="80" fillId="0" borderId="0" xfId="2895" applyNumberFormat="1" applyFont="1" applyAlignment="1">
      <alignment horizontal="center"/>
    </xf>
    <xf numFmtId="1" fontId="80" fillId="0" borderId="0" xfId="2895" applyNumberFormat="1" applyFont="1" applyAlignment="1">
      <alignment horizontal="center"/>
    </xf>
    <xf numFmtId="1" fontId="77" fillId="0" borderId="0" xfId="2898" applyNumberFormat="1" applyFont="1" applyAlignment="1">
      <alignment horizontal="centerContinuous" vertical="top"/>
    </xf>
    <xf numFmtId="3" fontId="77" fillId="0" borderId="0" xfId="2898" applyNumberFormat="1" applyFont="1" applyAlignment="1">
      <alignment horizontal="centerContinuous" vertical="top"/>
    </xf>
    <xf numFmtId="191" fontId="77" fillId="0" borderId="0" xfId="2898" applyNumberFormat="1" applyFont="1" applyAlignment="1">
      <alignment horizontal="centerContinuous" vertical="top"/>
    </xf>
    <xf numFmtId="1" fontId="80" fillId="0" borderId="0" xfId="2898" applyNumberFormat="1" applyFont="1" applyBorder="1" applyAlignment="1">
      <alignment vertical="top"/>
    </xf>
    <xf numFmtId="3" fontId="78" fillId="0" borderId="23" xfId="2898" applyNumberFormat="1" applyFont="1" applyBorder="1" applyAlignment="1">
      <alignment horizontal="left"/>
    </xf>
    <xf numFmtId="1" fontId="78" fillId="0" borderId="23" xfId="2898" applyNumberFormat="1" applyFont="1" applyBorder="1" applyAlignment="1">
      <alignment horizontal="right"/>
    </xf>
    <xf numFmtId="191" fontId="78" fillId="0" borderId="23" xfId="2898" applyNumberFormat="1" applyFont="1" applyBorder="1" applyAlignment="1">
      <alignment horizontal="left"/>
    </xf>
    <xf numFmtId="3" fontId="78" fillId="0" borderId="23" xfId="2898" applyNumberFormat="1" applyFont="1" applyBorder="1" applyAlignment="1">
      <alignment horizontal="right"/>
    </xf>
    <xf numFmtId="1" fontId="80" fillId="0" borderId="0" xfId="2898" applyNumberFormat="1" applyFont="1" applyBorder="1"/>
    <xf numFmtId="1" fontId="78" fillId="0" borderId="0" xfId="2898" applyNumberFormat="1" applyFont="1" applyBorder="1"/>
    <xf numFmtId="1" fontId="78" fillId="0" borderId="27" xfId="1603" applyNumberFormat="1" applyFont="1" applyBorder="1" applyAlignment="1">
      <alignment horizontal="center" vertical="center"/>
    </xf>
    <xf numFmtId="3" fontId="78" fillId="0" borderId="24" xfId="1603" applyNumberFormat="1" applyFont="1" applyBorder="1" applyAlignment="1">
      <alignment horizontal="centerContinuous" vertical="center"/>
    </xf>
    <xf numFmtId="191" fontId="78" fillId="0" borderId="6" xfId="1603" applyNumberFormat="1" applyFont="1" applyBorder="1" applyAlignment="1">
      <alignment horizontal="center" vertical="center"/>
    </xf>
    <xf numFmtId="198" fontId="78" fillId="0" borderId="0" xfId="0" applyNumberFormat="1" applyFont="1" applyBorder="1" applyAlignment="1">
      <alignment horizontal="right" vertical="center"/>
    </xf>
    <xf numFmtId="198" fontId="78" fillId="0" borderId="0" xfId="2898" applyNumberFormat="1" applyFont="1" applyBorder="1" applyAlignment="1">
      <alignment horizontal="right" vertical="center"/>
    </xf>
    <xf numFmtId="198" fontId="78" fillId="0" borderId="0" xfId="2898" quotePrefix="1" applyNumberFormat="1" applyFont="1" applyBorder="1" applyAlignment="1">
      <alignment horizontal="right" vertical="center"/>
    </xf>
    <xf numFmtId="198" fontId="78" fillId="0" borderId="0" xfId="2898" quotePrefix="1" applyNumberFormat="1" applyFont="1" applyBorder="1" applyAlignment="1">
      <alignment horizontal="right" vertical="center" shrinkToFit="1"/>
    </xf>
    <xf numFmtId="1" fontId="78" fillId="0" borderId="24" xfId="2898" quotePrefix="1" applyNumberFormat="1" applyFont="1" applyBorder="1" applyAlignment="1">
      <alignment horizontal="center" vertical="center"/>
    </xf>
    <xf numFmtId="0" fontId="78" fillId="0" borderId="22" xfId="2897" applyFont="1" applyBorder="1" applyAlignment="1">
      <alignment horizontal="center" vertical="center"/>
    </xf>
    <xf numFmtId="3" fontId="78" fillId="0" borderId="0" xfId="2898" applyNumberFormat="1" applyFont="1" applyAlignment="1">
      <alignment vertical="center"/>
    </xf>
    <xf numFmtId="1" fontId="78" fillId="0" borderId="0" xfId="2898" applyNumberFormat="1" applyFont="1" applyAlignment="1">
      <alignment horizontal="right" vertical="center"/>
    </xf>
    <xf numFmtId="191" fontId="78" fillId="0" borderId="0" xfId="2898" applyNumberFormat="1" applyFont="1" applyAlignment="1">
      <alignment vertical="center"/>
    </xf>
    <xf numFmtId="3" fontId="78" fillId="0" borderId="0" xfId="2898" applyNumberFormat="1" applyFont="1" applyAlignment="1">
      <alignment horizontal="right" vertical="center"/>
    </xf>
    <xf numFmtId="1" fontId="80" fillId="0" borderId="0" xfId="2898" applyNumberFormat="1" applyFont="1" applyBorder="1" applyAlignment="1">
      <alignment vertical="center"/>
    </xf>
    <xf numFmtId="1" fontId="80" fillId="0" borderId="0" xfId="2898" applyNumberFormat="1" applyFont="1" applyAlignment="1">
      <alignment vertical="center"/>
    </xf>
    <xf numFmtId="3" fontId="80" fillId="0" borderId="0" xfId="2898" applyNumberFormat="1" applyFont="1" applyAlignment="1">
      <alignment vertical="center"/>
    </xf>
    <xf numFmtId="1" fontId="80" fillId="0" borderId="0" xfId="2898" applyNumberFormat="1" applyFont="1" applyAlignment="1">
      <alignment horizontal="right" vertical="center"/>
    </xf>
    <xf numFmtId="191" fontId="80" fillId="0" borderId="0" xfId="2898" applyNumberFormat="1" applyFont="1" applyAlignment="1">
      <alignment vertical="center"/>
    </xf>
    <xf numFmtId="3" fontId="80" fillId="0" borderId="0" xfId="2898" applyNumberFormat="1" applyFont="1" applyAlignment="1">
      <alignment horizontal="right" vertical="center"/>
    </xf>
    <xf numFmtId="1" fontId="80" fillId="0" borderId="0" xfId="2898" applyNumberFormat="1" applyFont="1"/>
    <xf numFmtId="3" fontId="80" fillId="0" borderId="0" xfId="2898" applyNumberFormat="1" applyFont="1"/>
    <xf numFmtId="1" fontId="80" fillId="0" borderId="0" xfId="2898" applyNumberFormat="1" applyFont="1" applyAlignment="1">
      <alignment horizontal="right"/>
    </xf>
    <xf numFmtId="191" fontId="80" fillId="0" borderId="0" xfId="2898" applyNumberFormat="1" applyFont="1"/>
    <xf numFmtId="3" fontId="80" fillId="0" borderId="0" xfId="2898" applyNumberFormat="1" applyFont="1" applyAlignment="1">
      <alignment horizontal="right"/>
    </xf>
    <xf numFmtId="1" fontId="83" fillId="0" borderId="0" xfId="2898" applyNumberFormat="1" applyFont="1" applyBorder="1"/>
    <xf numFmtId="191" fontId="77" fillId="0" borderId="0" xfId="2902" applyNumberFormat="1" applyFont="1" applyAlignment="1">
      <alignment horizontal="centerContinuous" vertical="top"/>
    </xf>
    <xf numFmtId="0" fontId="77" fillId="0" borderId="0" xfId="2902" applyFont="1" applyAlignment="1">
      <alignment horizontal="centerContinuous" vertical="top"/>
    </xf>
    <xf numFmtId="3" fontId="77" fillId="0" borderId="0" xfId="2902" applyNumberFormat="1" applyFont="1" applyAlignment="1">
      <alignment horizontal="centerContinuous" vertical="top"/>
    </xf>
    <xf numFmtId="0" fontId="79" fillId="0" borderId="0" xfId="0" applyFont="1" applyAlignment="1">
      <alignment horizontal="centerContinuous" vertical="top"/>
    </xf>
    <xf numFmtId="191" fontId="77" fillId="0" borderId="0" xfId="2902" applyNumberFormat="1" applyFont="1" applyBorder="1" applyAlignment="1">
      <alignment horizontal="centerContinuous" vertical="top"/>
    </xf>
    <xf numFmtId="0" fontId="79" fillId="0" borderId="0" xfId="0" applyFont="1" applyAlignment="1">
      <alignment vertical="top"/>
    </xf>
    <xf numFmtId="3" fontId="77" fillId="0" borderId="0" xfId="2898" applyNumberFormat="1" applyFont="1" applyBorder="1" applyAlignment="1">
      <alignment horizontal="centerContinuous" vertical="top"/>
    </xf>
    <xf numFmtId="1" fontId="77" fillId="0" borderId="0" xfId="2898" applyNumberFormat="1" applyFont="1" applyBorder="1" applyAlignment="1">
      <alignment horizontal="centerContinuous" vertical="top"/>
    </xf>
    <xf numFmtId="0" fontId="77" fillId="0" borderId="0" xfId="2902" applyFont="1" applyBorder="1" applyAlignment="1">
      <alignment horizontal="centerContinuous" vertical="top"/>
    </xf>
    <xf numFmtId="1" fontId="78" fillId="0" borderId="23" xfId="2898" applyNumberFormat="1" applyFont="1" applyBorder="1" applyAlignment="1">
      <alignment horizontal="left"/>
    </xf>
    <xf numFmtId="191" fontId="78" fillId="0" borderId="23" xfId="2902" applyNumberFormat="1" applyFont="1" applyBorder="1" applyAlignment="1">
      <alignment horizontal="center"/>
    </xf>
    <xf numFmtId="0" fontId="78" fillId="0" borderId="23" xfId="2902" applyFont="1" applyBorder="1" applyAlignment="1">
      <alignment horizontal="center"/>
    </xf>
    <xf numFmtId="3" fontId="78" fillId="0" borderId="23" xfId="2902" applyNumberFormat="1" applyFont="1" applyBorder="1" applyAlignment="1">
      <alignment horizontal="center"/>
    </xf>
    <xf numFmtId="0" fontId="78" fillId="0" borderId="23" xfId="2902" applyFont="1" applyBorder="1" applyAlignment="1">
      <alignment horizontal="right"/>
    </xf>
    <xf numFmtId="3" fontId="78" fillId="0" borderId="0" xfId="2898" applyNumberFormat="1" applyFont="1" applyBorder="1" applyAlignment="1">
      <alignment horizontal="left"/>
    </xf>
    <xf numFmtId="0" fontId="79" fillId="0" borderId="0" xfId="0" applyFont="1"/>
    <xf numFmtId="191" fontId="80" fillId="0" borderId="36" xfId="1603" applyNumberFormat="1" applyFont="1" applyBorder="1" applyAlignment="1">
      <alignment horizontal="centerContinuous" vertical="center"/>
    </xf>
    <xf numFmtId="187" fontId="80" fillId="0" borderId="4" xfId="1603" applyFont="1" applyBorder="1" applyAlignment="1">
      <alignment horizontal="centerContinuous" vertical="center"/>
    </xf>
    <xf numFmtId="3" fontId="80" fillId="0" borderId="35" xfId="1603" applyNumberFormat="1" applyFont="1" applyBorder="1" applyAlignment="1">
      <alignment horizontal="centerContinuous" vertical="center"/>
    </xf>
    <xf numFmtId="191" fontId="80" fillId="0" borderId="4" xfId="1603" applyNumberFormat="1" applyFont="1" applyBorder="1" applyAlignment="1">
      <alignment horizontal="centerContinuous" vertical="center"/>
    </xf>
    <xf numFmtId="187" fontId="80" fillId="0" borderId="36" xfId="1603" applyFont="1" applyBorder="1" applyAlignment="1">
      <alignment horizontal="centerContinuous" vertical="center"/>
    </xf>
    <xf numFmtId="0" fontId="79" fillId="0" borderId="4" xfId="0" applyFont="1" applyBorder="1" applyAlignment="1">
      <alignment horizontal="centerContinuous"/>
    </xf>
    <xf numFmtId="191" fontId="80" fillId="0" borderId="30" xfId="1603" applyNumberFormat="1" applyFont="1" applyBorder="1" applyAlignment="1">
      <alignment horizontal="centerContinuous" vertical="center"/>
    </xf>
    <xf numFmtId="3" fontId="80" fillId="0" borderId="29" xfId="1603" applyNumberFormat="1" applyFont="1" applyBorder="1" applyAlignment="1">
      <alignment horizontal="centerContinuous" vertical="center"/>
    </xf>
    <xf numFmtId="191" fontId="80" fillId="0" borderId="22" xfId="1603" applyNumberFormat="1" applyFont="1" applyBorder="1" applyAlignment="1">
      <alignment horizontal="center" vertical="center"/>
    </xf>
    <xf numFmtId="191" fontId="80" fillId="0" borderId="0" xfId="1603" applyNumberFormat="1" applyFont="1" applyBorder="1" applyAlignment="1">
      <alignment horizontal="center" vertical="center"/>
    </xf>
    <xf numFmtId="3" fontId="84" fillId="0" borderId="18" xfId="1603" applyNumberFormat="1" applyFont="1" applyBorder="1" applyAlignment="1">
      <alignment horizontal="centerContinuous" vertical="center" shrinkToFit="1"/>
    </xf>
    <xf numFmtId="191" fontId="84" fillId="0" borderId="6" xfId="1603" applyNumberFormat="1" applyFont="1" applyBorder="1" applyAlignment="1">
      <alignment horizontal="centerContinuous" vertical="center" shrinkToFit="1"/>
    </xf>
    <xf numFmtId="3" fontId="84" fillId="0" borderId="18" xfId="1603" applyNumberFormat="1" applyFont="1" applyBorder="1" applyAlignment="1">
      <alignment horizontal="center" vertical="center" shrinkToFit="1"/>
    </xf>
    <xf numFmtId="0" fontId="84" fillId="0" borderId="0" xfId="0" applyFont="1" applyAlignment="1">
      <alignment shrinkToFit="1"/>
    </xf>
    <xf numFmtId="204" fontId="80" fillId="0" borderId="24" xfId="0" applyNumberFormat="1" applyFont="1" applyBorder="1" applyAlignment="1">
      <alignment horizontal="right" vertical="center"/>
    </xf>
    <xf numFmtId="194" fontId="80" fillId="0" borderId="0" xfId="1603" quotePrefix="1" applyNumberFormat="1" applyFont="1" applyBorder="1" applyAlignment="1">
      <alignment horizontal="right" vertical="center"/>
    </xf>
    <xf numFmtId="0" fontId="80" fillId="0" borderId="0" xfId="0" applyFont="1" applyBorder="1" applyAlignment="1">
      <alignment horizontal="right" vertical="center"/>
    </xf>
    <xf numFmtId="190" fontId="80" fillId="0" borderId="0" xfId="1603" applyNumberFormat="1" applyFont="1" applyBorder="1" applyAlignment="1">
      <alignment horizontal="right" vertical="center"/>
    </xf>
    <xf numFmtId="3" fontId="80" fillId="0" borderId="0" xfId="1603" applyNumberFormat="1" applyFont="1" applyBorder="1" applyAlignment="1">
      <alignment horizontal="right" vertical="center"/>
    </xf>
    <xf numFmtId="203" fontId="80" fillId="0" borderId="0" xfId="1603" applyNumberFormat="1" applyFont="1" applyBorder="1" applyAlignment="1">
      <alignment horizontal="right" vertical="center"/>
    </xf>
    <xf numFmtId="3" fontId="80" fillId="0" borderId="22" xfId="1603" quotePrefix="1" applyNumberFormat="1" applyFont="1" applyBorder="1" applyAlignment="1">
      <alignment horizontal="right" vertical="center"/>
    </xf>
    <xf numFmtId="194" fontId="80" fillId="0" borderId="24" xfId="1603" quotePrefix="1" applyNumberFormat="1" applyFont="1" applyBorder="1" applyAlignment="1">
      <alignment horizontal="right" vertical="center"/>
    </xf>
    <xf numFmtId="194" fontId="80" fillId="0" borderId="0" xfId="2902" applyNumberFormat="1" applyFont="1" applyBorder="1" applyAlignment="1">
      <alignment horizontal="right" vertical="center"/>
    </xf>
    <xf numFmtId="3" fontId="80" fillId="0" borderId="0" xfId="1603" quotePrefix="1" applyNumberFormat="1" applyFont="1" applyBorder="1" applyAlignment="1">
      <alignment horizontal="right" vertical="center"/>
    </xf>
    <xf numFmtId="192" fontId="80" fillId="0" borderId="0" xfId="1603" quotePrefix="1" applyNumberFormat="1" applyFont="1" applyBorder="1" applyAlignment="1">
      <alignment horizontal="right" vertical="center"/>
    </xf>
    <xf numFmtId="190" fontId="80" fillId="0" borderId="0" xfId="1603" applyNumberFormat="1" applyFont="1" applyBorder="1" applyAlignment="1">
      <alignment horizontal="right" vertical="center" shrinkToFit="1"/>
    </xf>
    <xf numFmtId="41" fontId="80" fillId="0" borderId="0" xfId="0" applyNumberFormat="1" applyFont="1" applyBorder="1" applyAlignment="1">
      <alignment horizontal="right" vertical="center"/>
    </xf>
    <xf numFmtId="41" fontId="80" fillId="0" borderId="0" xfId="1603" applyNumberFormat="1" applyFont="1" applyBorder="1" applyAlignment="1">
      <alignment horizontal="right" vertical="center"/>
    </xf>
    <xf numFmtId="1" fontId="80" fillId="0" borderId="0" xfId="2898" quotePrefix="1" applyNumberFormat="1" applyFont="1" applyBorder="1" applyAlignment="1">
      <alignment horizontal="center" vertical="center"/>
    </xf>
    <xf numFmtId="0" fontId="80" fillId="0" borderId="22" xfId="2897" applyFont="1" applyFill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0" xfId="2902" applyFont="1" applyAlignment="1">
      <alignment vertical="center"/>
    </xf>
    <xf numFmtId="191" fontId="80" fillId="0" borderId="0" xfId="2902" applyNumberFormat="1" applyFont="1" applyAlignment="1">
      <alignment horizontal="center" vertical="center"/>
    </xf>
    <xf numFmtId="0" fontId="80" fillId="0" borderId="0" xfId="2902" applyFont="1" applyAlignment="1">
      <alignment horizontal="center" vertical="center"/>
    </xf>
    <xf numFmtId="3" fontId="80" fillId="0" borderId="0" xfId="2902" applyNumberFormat="1" applyFont="1" applyAlignment="1">
      <alignment horizontal="center" vertical="center"/>
    </xf>
    <xf numFmtId="3" fontId="80" fillId="0" borderId="0" xfId="2902" applyNumberFormat="1" applyFont="1" applyBorder="1" applyAlignment="1">
      <alignment horizontal="center" vertical="center"/>
    </xf>
    <xf numFmtId="0" fontId="79" fillId="0" borderId="0" xfId="0" applyFont="1" applyAlignment="1">
      <alignment vertical="center"/>
    </xf>
    <xf numFmtId="0" fontId="80" fillId="0" borderId="0" xfId="2902" applyFont="1"/>
    <xf numFmtId="191" fontId="80" fillId="0" borderId="0" xfId="2902" applyNumberFormat="1" applyFont="1" applyAlignment="1">
      <alignment horizontal="center"/>
    </xf>
    <xf numFmtId="0" fontId="80" fillId="0" borderId="0" xfId="2902" applyFont="1" applyAlignment="1">
      <alignment horizontal="center"/>
    </xf>
    <xf numFmtId="3" fontId="80" fillId="0" borderId="0" xfId="2902" applyNumberFormat="1" applyFont="1" applyAlignment="1">
      <alignment horizontal="center"/>
    </xf>
    <xf numFmtId="3" fontId="80" fillId="0" borderId="0" xfId="2902" applyNumberFormat="1" applyFont="1" applyBorder="1" applyAlignment="1">
      <alignment horizontal="center"/>
    </xf>
    <xf numFmtId="187" fontId="80" fillId="0" borderId="6" xfId="1603" applyFont="1" applyBorder="1" applyAlignment="1">
      <alignment horizontal="left" vertical="center"/>
    </xf>
    <xf numFmtId="191" fontId="80" fillId="0" borderId="35" xfId="1603" applyNumberFormat="1" applyFont="1" applyBorder="1" applyAlignment="1">
      <alignment horizontal="centerContinuous" vertical="center"/>
    </xf>
    <xf numFmtId="191" fontId="80" fillId="0" borderId="22" xfId="1603" applyNumberFormat="1" applyFont="1" applyBorder="1" applyAlignment="1">
      <alignment horizontal="centerContinuous" vertical="center"/>
    </xf>
    <xf numFmtId="190" fontId="80" fillId="0" borderId="0" xfId="2891" applyNumberFormat="1" applyFont="1" applyBorder="1" applyAlignment="1">
      <alignment horizontal="right" vertical="center"/>
    </xf>
    <xf numFmtId="195" fontId="80" fillId="0" borderId="0" xfId="1603" quotePrefix="1" applyNumberFormat="1" applyFont="1" applyBorder="1" applyAlignment="1">
      <alignment horizontal="right" vertical="center"/>
    </xf>
    <xf numFmtId="199" fontId="80" fillId="0" borderId="0" xfId="1603" applyNumberFormat="1" applyFont="1" applyBorder="1" applyAlignment="1">
      <alignment horizontal="right" vertical="center"/>
    </xf>
    <xf numFmtId="187" fontId="80" fillId="0" borderId="0" xfId="1603" quotePrefix="1" applyFont="1" applyBorder="1" applyAlignment="1">
      <alignment horizontal="right" vertical="center"/>
    </xf>
    <xf numFmtId="190" fontId="80" fillId="0" borderId="0" xfId="1603" quotePrefix="1" applyNumberFormat="1" applyFont="1" applyBorder="1" applyAlignment="1">
      <alignment horizontal="right" vertical="center"/>
    </xf>
    <xf numFmtId="201" fontId="80" fillId="0" borderId="0" xfId="1603" applyNumberFormat="1" applyFont="1" applyBorder="1" applyAlignment="1">
      <alignment horizontal="right" vertical="center"/>
    </xf>
    <xf numFmtId="187" fontId="80" fillId="0" borderId="22" xfId="1603" quotePrefix="1" applyFont="1" applyBorder="1" applyAlignment="1">
      <alignment horizontal="right" vertical="center"/>
    </xf>
    <xf numFmtId="0" fontId="79" fillId="0" borderId="0" xfId="0" applyFont="1" applyBorder="1"/>
    <xf numFmtId="0" fontId="80" fillId="0" borderId="22" xfId="2897" applyFont="1" applyBorder="1" applyAlignment="1">
      <alignment horizontal="center" vertical="center"/>
    </xf>
    <xf numFmtId="0" fontId="85" fillId="0" borderId="0" xfId="0" applyFont="1" applyBorder="1"/>
    <xf numFmtId="0" fontId="80" fillId="0" borderId="0" xfId="2902" applyFont="1" applyBorder="1" applyAlignment="1">
      <alignment vertical="center"/>
    </xf>
    <xf numFmtId="3" fontId="80" fillId="0" borderId="0" xfId="2902" applyNumberFormat="1" applyFont="1" applyBorder="1" applyAlignment="1">
      <alignment horizontal="right" vertical="center"/>
    </xf>
    <xf numFmtId="1" fontId="80" fillId="0" borderId="0" xfId="2898" applyNumberFormat="1" applyFont="1" applyBorder="1" applyAlignment="1">
      <alignment horizontal="right" vertical="center"/>
    </xf>
    <xf numFmtId="191" fontId="80" fillId="0" borderId="0" xfId="2898" applyNumberFormat="1" applyFont="1" applyBorder="1" applyAlignment="1">
      <alignment vertical="center"/>
    </xf>
    <xf numFmtId="3" fontId="80" fillId="0" borderId="0" xfId="2898" applyNumberFormat="1" applyFont="1" applyBorder="1" applyAlignment="1">
      <alignment vertical="center"/>
    </xf>
    <xf numFmtId="3" fontId="80" fillId="0" borderId="0" xfId="2898" applyNumberFormat="1" applyFont="1" applyBorder="1" applyAlignment="1">
      <alignment horizontal="right" vertical="center"/>
    </xf>
    <xf numFmtId="191" fontId="77" fillId="0" borderId="0" xfId="2902" applyNumberFormat="1" applyFont="1" applyAlignment="1">
      <alignment horizontal="centerContinuous"/>
    </xf>
    <xf numFmtId="3" fontId="77" fillId="0" borderId="0" xfId="2902" applyNumberFormat="1" applyFont="1" applyBorder="1" applyAlignment="1">
      <alignment horizontal="centerContinuous" vertical="top"/>
    </xf>
    <xf numFmtId="0" fontId="79" fillId="0" borderId="0" xfId="0" applyFont="1" applyAlignment="1">
      <alignment horizontal="centerContinuous"/>
    </xf>
    <xf numFmtId="0" fontId="77" fillId="0" borderId="0" xfId="2902" applyFont="1" applyAlignment="1">
      <alignment horizontal="centerContinuous"/>
    </xf>
    <xf numFmtId="3" fontId="77" fillId="0" borderId="0" xfId="2902" applyNumberFormat="1" applyFont="1" applyAlignment="1">
      <alignment horizontal="centerContinuous"/>
    </xf>
    <xf numFmtId="3" fontId="77" fillId="0" borderId="0" xfId="2902" applyNumberFormat="1" applyFont="1" applyBorder="1" applyAlignment="1">
      <alignment horizontal="centerContinuous"/>
    </xf>
    <xf numFmtId="191" fontId="78" fillId="0" borderId="36" xfId="1603" applyNumberFormat="1" applyFont="1" applyBorder="1" applyAlignment="1">
      <alignment horizontal="centerContinuous" vertical="center"/>
    </xf>
    <xf numFmtId="187" fontId="78" fillId="0" borderId="4" xfId="1603" applyFont="1" applyBorder="1" applyAlignment="1">
      <alignment horizontal="centerContinuous" vertical="center"/>
    </xf>
    <xf numFmtId="3" fontId="78" fillId="0" borderId="35" xfId="1603" applyNumberFormat="1" applyFont="1" applyBorder="1" applyAlignment="1">
      <alignment horizontal="centerContinuous" vertical="center"/>
    </xf>
    <xf numFmtId="191" fontId="78" fillId="0" borderId="4" xfId="1603" applyNumberFormat="1" applyFont="1" applyBorder="1" applyAlignment="1">
      <alignment horizontal="centerContinuous" vertical="center"/>
    </xf>
    <xf numFmtId="191" fontId="78" fillId="0" borderId="22" xfId="1603" applyNumberFormat="1" applyFont="1" applyBorder="1" applyAlignment="1">
      <alignment horizontal="center" vertical="center"/>
    </xf>
    <xf numFmtId="191" fontId="78" fillId="0" borderId="30" xfId="1603" applyNumberFormat="1" applyFont="1" applyBorder="1" applyAlignment="1">
      <alignment horizontal="center" vertical="center"/>
    </xf>
    <xf numFmtId="191" fontId="78" fillId="0" borderId="18" xfId="1603" applyNumberFormat="1" applyFont="1" applyBorder="1" applyAlignment="1">
      <alignment horizontal="center" vertical="center"/>
    </xf>
    <xf numFmtId="202" fontId="78" fillId="0" borderId="0" xfId="1603" applyNumberFormat="1" applyFont="1" applyBorder="1" applyAlignment="1">
      <alignment horizontal="right" vertical="center"/>
    </xf>
    <xf numFmtId="196" fontId="78" fillId="0" borderId="0" xfId="1603" quotePrefix="1" applyNumberFormat="1" applyFont="1" applyBorder="1" applyAlignment="1">
      <alignment horizontal="right" vertical="center"/>
    </xf>
    <xf numFmtId="1" fontId="80" fillId="0" borderId="24" xfId="2898" quotePrefix="1" applyNumberFormat="1" applyFont="1" applyBorder="1" applyAlignment="1">
      <alignment horizontal="center" vertical="center"/>
    </xf>
    <xf numFmtId="191" fontId="78" fillId="0" borderId="0" xfId="2902" applyNumberFormat="1" applyFont="1" applyAlignment="1">
      <alignment horizontal="center" vertical="center"/>
    </xf>
    <xf numFmtId="0" fontId="78" fillId="0" borderId="0" xfId="2902" applyFont="1" applyAlignment="1">
      <alignment horizontal="center" vertical="center"/>
    </xf>
    <xf numFmtId="3" fontId="78" fillId="0" borderId="0" xfId="2902" applyNumberFormat="1" applyFont="1" applyAlignment="1">
      <alignment horizontal="center" vertical="center"/>
    </xf>
    <xf numFmtId="0" fontId="79" fillId="0" borderId="23" xfId="0" applyFont="1" applyBorder="1"/>
    <xf numFmtId="191" fontId="80" fillId="0" borderId="33" xfId="1603" applyNumberFormat="1" applyFont="1" applyBorder="1" applyAlignment="1">
      <alignment horizontal="left" vertical="center" indent="5"/>
    </xf>
    <xf numFmtId="187" fontId="80" fillId="0" borderId="33" xfId="1603" applyFont="1" applyBorder="1" applyAlignment="1">
      <alignment horizontal="left" vertical="center" indent="5"/>
    </xf>
    <xf numFmtId="3" fontId="80" fillId="0" borderId="33" xfId="1603" applyNumberFormat="1" applyFont="1" applyBorder="1" applyAlignment="1">
      <alignment horizontal="left" vertical="center" indent="5"/>
    </xf>
    <xf numFmtId="191" fontId="80" fillId="0" borderId="0" xfId="1603" applyNumberFormat="1" applyFont="1" applyBorder="1" applyAlignment="1">
      <alignment horizontal="centerContinuous" vertical="center"/>
    </xf>
    <xf numFmtId="3" fontId="80" fillId="0" borderId="24" xfId="1603" applyNumberFormat="1" applyFont="1" applyBorder="1" applyAlignment="1">
      <alignment horizontal="centerContinuous" vertical="center"/>
    </xf>
    <xf numFmtId="191" fontId="80" fillId="0" borderId="30" xfId="1603" applyNumberFormat="1" applyFont="1" applyBorder="1" applyAlignment="1">
      <alignment horizontal="center" vertical="center"/>
    </xf>
    <xf numFmtId="191" fontId="80" fillId="0" borderId="18" xfId="1603" applyNumberFormat="1" applyFont="1" applyBorder="1" applyAlignment="1">
      <alignment horizontal="center" vertical="center" shrinkToFit="1"/>
    </xf>
    <xf numFmtId="191" fontId="80" fillId="0" borderId="6" xfId="1603" applyNumberFormat="1" applyFont="1" applyBorder="1" applyAlignment="1">
      <alignment horizontal="centerContinuous" vertical="center" shrinkToFit="1"/>
    </xf>
    <xf numFmtId="0" fontId="79" fillId="0" borderId="0" xfId="0" applyFont="1" applyAlignment="1">
      <alignment shrinkToFit="1"/>
    </xf>
    <xf numFmtId="1" fontId="80" fillId="0" borderId="22" xfId="2898" quotePrefix="1" applyNumberFormat="1" applyFont="1" applyBorder="1" applyAlignment="1">
      <alignment horizontal="center" vertical="center"/>
    </xf>
    <xf numFmtId="194" fontId="80" fillId="0" borderId="0" xfId="2898" quotePrefix="1" applyNumberFormat="1" applyFont="1" applyBorder="1" applyAlignment="1">
      <alignment horizontal="right" vertical="center"/>
    </xf>
    <xf numFmtId="194" fontId="80" fillId="0" borderId="0" xfId="1603" applyNumberFormat="1" applyFont="1" applyBorder="1" applyAlignment="1">
      <alignment horizontal="right" vertical="center"/>
    </xf>
    <xf numFmtId="41" fontId="80" fillId="0" borderId="22" xfId="1603" quotePrefix="1" applyNumberFormat="1" applyFont="1" applyBorder="1" applyAlignment="1">
      <alignment horizontal="right" vertical="center"/>
    </xf>
    <xf numFmtId="191" fontId="78" fillId="0" borderId="0" xfId="2898" applyNumberFormat="1" applyFont="1" applyBorder="1" applyAlignment="1"/>
    <xf numFmtId="3" fontId="78" fillId="0" borderId="0" xfId="2898" applyNumberFormat="1" applyFont="1" applyBorder="1" applyAlignment="1"/>
    <xf numFmtId="3" fontId="78" fillId="0" borderId="0" xfId="2898" applyNumberFormat="1" applyFont="1" applyBorder="1" applyAlignment="1">
      <alignment horizontal="right"/>
    </xf>
    <xf numFmtId="0" fontId="79" fillId="0" borderId="0" xfId="0" applyFont="1" applyAlignment="1"/>
    <xf numFmtId="0" fontId="79" fillId="0" borderId="0" xfId="0" applyFont="1" applyBorder="1" applyAlignment="1">
      <alignment vertical="center"/>
    </xf>
    <xf numFmtId="1" fontId="78" fillId="0" borderId="0" xfId="1603" applyNumberFormat="1" applyFont="1" applyBorder="1" applyAlignment="1">
      <alignment horizontal="centerContinuous" vertical="center"/>
    </xf>
    <xf numFmtId="191" fontId="78" fillId="0" borderId="0" xfId="1603" applyNumberFormat="1" applyFont="1" applyBorder="1" applyAlignment="1">
      <alignment horizontal="centerContinuous" vertical="center"/>
    </xf>
    <xf numFmtId="3" fontId="78" fillId="0" borderId="22" xfId="1603" applyNumberFormat="1" applyFont="1" applyBorder="1" applyAlignment="1">
      <alignment horizontal="centerContinuous" vertical="center"/>
    </xf>
    <xf numFmtId="3" fontId="78" fillId="0" borderId="16" xfId="1603" applyNumberFormat="1" applyFont="1" applyBorder="1" applyAlignment="1">
      <alignment horizontal="centerContinuous" vertical="center"/>
    </xf>
    <xf numFmtId="1" fontId="77" fillId="0" borderId="0" xfId="2898" applyNumberFormat="1" applyFont="1" applyBorder="1" applyAlignment="1"/>
    <xf numFmtId="201" fontId="78" fillId="0" borderId="0" xfId="1603" applyNumberFormat="1" applyFont="1" applyBorder="1" applyAlignment="1">
      <alignment vertical="center"/>
    </xf>
    <xf numFmtId="201" fontId="78" fillId="0" borderId="0" xfId="1603" quotePrefix="1" applyNumberFormat="1" applyFont="1" applyBorder="1" applyAlignment="1">
      <alignment vertical="center"/>
    </xf>
    <xf numFmtId="201" fontId="78" fillId="0" borderId="0" xfId="2898" quotePrefix="1" applyNumberFormat="1" applyFont="1" applyBorder="1" applyAlignment="1">
      <alignment vertical="center"/>
    </xf>
    <xf numFmtId="187" fontId="78" fillId="0" borderId="0" xfId="2898" applyNumberFormat="1" applyFont="1" applyBorder="1" applyAlignment="1">
      <alignment vertical="center"/>
    </xf>
    <xf numFmtId="187" fontId="78" fillId="0" borderId="22" xfId="2898" applyNumberFormat="1" applyFont="1" applyBorder="1" applyAlignment="1">
      <alignment vertical="center"/>
    </xf>
    <xf numFmtId="1" fontId="78" fillId="0" borderId="22" xfId="2898" quotePrefix="1" applyNumberFormat="1" applyFont="1" applyBorder="1" applyAlignment="1">
      <alignment horizontal="center" vertical="center"/>
    </xf>
    <xf numFmtId="201" fontId="78" fillId="0" borderId="24" xfId="2898" applyNumberFormat="1" applyFont="1" applyBorder="1" applyAlignment="1">
      <alignment horizontal="right" vertical="center"/>
    </xf>
    <xf numFmtId="201" fontId="78" fillId="0" borderId="0" xfId="1603" applyNumberFormat="1" applyFont="1" applyBorder="1" applyAlignment="1">
      <alignment horizontal="right" vertical="center"/>
    </xf>
    <xf numFmtId="1" fontId="78" fillId="0" borderId="0" xfId="2898" quotePrefix="1" applyNumberFormat="1" applyFont="1" applyBorder="1" applyAlignment="1">
      <alignment horizontal="center" vertical="center"/>
    </xf>
    <xf numFmtId="198" fontId="78" fillId="0" borderId="0" xfId="2898" applyNumberFormat="1" applyFont="1" applyBorder="1" applyAlignment="1">
      <alignment vertical="center"/>
    </xf>
    <xf numFmtId="41" fontId="78" fillId="0" borderId="0" xfId="2898" applyNumberFormat="1" applyFont="1" applyBorder="1" applyAlignment="1">
      <alignment vertical="center"/>
    </xf>
    <xf numFmtId="1" fontId="78" fillId="0" borderId="0" xfId="2898" applyNumberFormat="1" applyFont="1" applyBorder="1" applyAlignment="1">
      <alignment horizontal="right" vertical="center"/>
    </xf>
    <xf numFmtId="191" fontId="78" fillId="0" borderId="0" xfId="2898" applyNumberFormat="1" applyFont="1" applyBorder="1" applyAlignment="1">
      <alignment vertical="center"/>
    </xf>
    <xf numFmtId="3" fontId="78" fillId="0" borderId="0" xfId="2898" applyNumberFormat="1" applyFont="1" applyBorder="1" applyAlignment="1">
      <alignment vertical="center"/>
    </xf>
    <xf numFmtId="3" fontId="78" fillId="0" borderId="0" xfId="2898" applyNumberFormat="1" applyFont="1" applyBorder="1" applyAlignment="1">
      <alignment horizontal="right" vertical="center"/>
    </xf>
    <xf numFmtId="3" fontId="78" fillId="0" borderId="0" xfId="2898" applyNumberFormat="1" applyFont="1" applyBorder="1" applyAlignment="1">
      <alignment horizontal="left" vertical="center"/>
    </xf>
    <xf numFmtId="3" fontId="80" fillId="0" borderId="0" xfId="2898" applyNumberFormat="1" applyFont="1" applyBorder="1"/>
    <xf numFmtId="0" fontId="77" fillId="0" borderId="0" xfId="2893" applyFont="1" applyBorder="1" applyAlignment="1">
      <alignment horizontal="centerContinuous" vertical="top"/>
    </xf>
    <xf numFmtId="0" fontId="77" fillId="0" borderId="0" xfId="2893" applyFont="1" applyBorder="1" applyAlignment="1">
      <alignment vertical="top"/>
    </xf>
    <xf numFmtId="0" fontId="81" fillId="0" borderId="23" xfId="2893" applyFont="1" applyBorder="1"/>
    <xf numFmtId="0" fontId="81" fillId="0" borderId="0" xfId="2893" applyFont="1" applyBorder="1"/>
    <xf numFmtId="187" fontId="78" fillId="0" borderId="22" xfId="1603" applyFont="1" applyBorder="1" applyAlignment="1">
      <alignment horizontal="centerContinuous" vertical="center"/>
    </xf>
    <xf numFmtId="187" fontId="78" fillId="0" borderId="0" xfId="1603" applyFont="1" applyBorder="1" applyAlignment="1">
      <alignment horizontal="centerContinuous" vertical="center"/>
    </xf>
    <xf numFmtId="187" fontId="78" fillId="0" borderId="26" xfId="1603" applyFont="1" applyBorder="1" applyAlignment="1">
      <alignment horizontal="centerContinuous" vertical="center"/>
    </xf>
    <xf numFmtId="187" fontId="78" fillId="0" borderId="24" xfId="1603" applyFont="1" applyBorder="1" applyAlignment="1">
      <alignment horizontal="centerContinuous" vertical="center"/>
    </xf>
    <xf numFmtId="187" fontId="78" fillId="0" borderId="0" xfId="1603" applyFont="1" applyBorder="1" applyAlignment="1">
      <alignment horizontal="center"/>
    </xf>
    <xf numFmtId="187" fontId="78" fillId="0" borderId="0" xfId="1603" applyFont="1" applyAlignment="1">
      <alignment horizontal="center"/>
    </xf>
    <xf numFmtId="0" fontId="78" fillId="0" borderId="22" xfId="0" applyFont="1" applyBorder="1" applyAlignment="1">
      <alignment horizontal="center" vertical="center"/>
    </xf>
    <xf numFmtId="191" fontId="78" fillId="0" borderId="22" xfId="1603" applyNumberFormat="1" applyFont="1" applyBorder="1" applyAlignment="1">
      <alignment horizontal="centerContinuous" vertical="center"/>
    </xf>
    <xf numFmtId="191" fontId="78" fillId="0" borderId="6" xfId="1603" applyNumberFormat="1" applyFont="1" applyBorder="1" applyAlignment="1">
      <alignment horizontal="centerContinuous" vertical="center" shrinkToFit="1"/>
    </xf>
    <xf numFmtId="0" fontId="78" fillId="0" borderId="18" xfId="0" applyFont="1" applyBorder="1" applyAlignment="1">
      <alignment horizontal="centerContinuous" vertical="center" shrinkToFit="1"/>
    </xf>
    <xf numFmtId="187" fontId="78" fillId="0" borderId="0" xfId="1603" applyFont="1" applyBorder="1" applyAlignment="1">
      <alignment horizontal="center" shrinkToFit="1"/>
    </xf>
    <xf numFmtId="201" fontId="78" fillId="0" borderId="0" xfId="0" applyNumberFormat="1" applyFont="1" applyBorder="1" applyAlignment="1">
      <alignment vertical="center"/>
    </xf>
    <xf numFmtId="201" fontId="78" fillId="0" borderId="0" xfId="2893" applyNumberFormat="1" applyFont="1" applyBorder="1" applyAlignment="1">
      <alignment vertical="center"/>
    </xf>
    <xf numFmtId="201" fontId="78" fillId="0" borderId="22" xfId="1603" quotePrefix="1" applyNumberFormat="1" applyFont="1" applyBorder="1" applyAlignment="1">
      <alignment vertical="center"/>
    </xf>
    <xf numFmtId="3" fontId="78" fillId="0" borderId="0" xfId="2893" applyNumberFormat="1" applyFont="1" applyBorder="1" applyAlignment="1">
      <alignment horizontal="right" vertical="center"/>
    </xf>
    <xf numFmtId="1" fontId="78" fillId="0" borderId="0" xfId="2893" quotePrefix="1" applyNumberFormat="1" applyFont="1" applyBorder="1" applyAlignment="1">
      <alignment horizontal="center" vertical="center"/>
    </xf>
    <xf numFmtId="1" fontId="78" fillId="0" borderId="22" xfId="2893" quotePrefix="1" applyNumberFormat="1" applyFont="1" applyBorder="1" applyAlignment="1">
      <alignment horizontal="center" vertical="center"/>
    </xf>
    <xf numFmtId="41" fontId="78" fillId="0" borderId="0" xfId="2893" applyNumberFormat="1" applyFont="1" applyBorder="1" applyAlignment="1">
      <alignment vertical="center"/>
    </xf>
    <xf numFmtId="41" fontId="78" fillId="0" borderId="0" xfId="1603" quotePrefix="1" applyNumberFormat="1" applyFont="1" applyBorder="1" applyAlignment="1">
      <alignment vertical="center"/>
    </xf>
    <xf numFmtId="3" fontId="78" fillId="0" borderId="0" xfId="2893" applyNumberFormat="1" applyFont="1" applyBorder="1" applyAlignment="1"/>
    <xf numFmtId="0" fontId="78" fillId="0" borderId="0" xfId="2893" applyFont="1" applyBorder="1" applyAlignment="1"/>
    <xf numFmtId="0" fontId="80" fillId="0" borderId="0" xfId="2893" applyFont="1"/>
    <xf numFmtId="3" fontId="80" fillId="0" borderId="0" xfId="0" applyNumberFormat="1" applyFont="1"/>
    <xf numFmtId="3" fontId="80" fillId="0" borderId="0" xfId="2893" applyNumberFormat="1" applyFont="1" applyBorder="1"/>
    <xf numFmtId="0" fontId="80" fillId="0" borderId="0" xfId="2893" applyFont="1" applyBorder="1"/>
    <xf numFmtId="0" fontId="78" fillId="0" borderId="24" xfId="0" applyFont="1" applyBorder="1" applyAlignment="1">
      <alignment horizontal="centerContinuous" vertical="center"/>
    </xf>
    <xf numFmtId="0" fontId="78" fillId="0" borderId="0" xfId="2903" applyFont="1" applyBorder="1" applyAlignment="1">
      <alignment horizontal="left" vertical="center"/>
    </xf>
    <xf numFmtId="0" fontId="80" fillId="0" borderId="0" xfId="2893" applyFont="1" applyBorder="1" applyAlignment="1">
      <alignment horizontal="centerContinuous" vertical="top"/>
    </xf>
    <xf numFmtId="0" fontId="81" fillId="0" borderId="0" xfId="2893" applyFont="1" applyBorder="1" applyAlignment="1"/>
    <xf numFmtId="0" fontId="78" fillId="0" borderId="0" xfId="2893" applyFont="1" applyBorder="1" applyAlignment="1">
      <alignment horizontal="right"/>
    </xf>
    <xf numFmtId="0" fontId="83" fillId="0" borderId="0" xfId="2893" applyFont="1" applyBorder="1"/>
    <xf numFmtId="187" fontId="80" fillId="0" borderId="26" xfId="1603" applyFont="1" applyBorder="1" applyAlignment="1">
      <alignment horizontal="center" vertical="center"/>
    </xf>
    <xf numFmtId="187" fontId="80" fillId="0" borderId="32" xfId="1603" applyFont="1" applyBorder="1" applyAlignment="1">
      <alignment horizontal="centerContinuous" vertical="center"/>
    </xf>
    <xf numFmtId="187" fontId="80" fillId="0" borderId="33" xfId="1603" applyFont="1" applyBorder="1" applyAlignment="1">
      <alignment horizontal="centerContinuous" vertical="center"/>
    </xf>
    <xf numFmtId="187" fontId="80" fillId="0" borderId="28" xfId="1603" applyFont="1" applyBorder="1" applyAlignment="1">
      <alignment horizontal="centerContinuous" vertical="center"/>
    </xf>
    <xf numFmtId="187" fontId="80" fillId="0" borderId="25" xfId="1603" applyFont="1" applyBorder="1" applyAlignment="1">
      <alignment horizontal="center" vertical="center"/>
    </xf>
    <xf numFmtId="187" fontId="78" fillId="0" borderId="25" xfId="1603" applyFont="1" applyBorder="1" applyAlignment="1">
      <alignment horizontal="center" vertical="center"/>
    </xf>
    <xf numFmtId="187" fontId="80" fillId="0" borderId="24" xfId="1603" applyFont="1" applyBorder="1" applyAlignment="1">
      <alignment horizontal="center" vertical="center" shrinkToFit="1"/>
    </xf>
    <xf numFmtId="187" fontId="80" fillId="0" borderId="24" xfId="1603" applyFont="1" applyBorder="1" applyAlignment="1">
      <alignment horizontal="center" vertical="center"/>
    </xf>
    <xf numFmtId="187" fontId="80" fillId="0" borderId="21" xfId="1603" applyFont="1" applyBorder="1" applyAlignment="1">
      <alignment vertical="center" shrinkToFit="1"/>
    </xf>
    <xf numFmtId="187" fontId="80" fillId="0" borderId="17" xfId="1603" applyFont="1" applyBorder="1" applyAlignment="1">
      <alignment horizontal="center" vertical="center" shrinkToFit="1"/>
    </xf>
    <xf numFmtId="187" fontId="80" fillId="0" borderId="18" xfId="1603" applyFont="1" applyBorder="1" applyAlignment="1">
      <alignment horizontal="center" vertical="center" shrinkToFit="1"/>
    </xf>
    <xf numFmtId="187" fontId="80" fillId="0" borderId="18" xfId="1603" applyFont="1" applyBorder="1" applyAlignment="1">
      <alignment vertical="center" shrinkToFit="1"/>
    </xf>
    <xf numFmtId="187" fontId="80" fillId="0" borderId="20" xfId="1603" applyFont="1" applyBorder="1" applyAlignment="1">
      <alignment vertical="center" shrinkToFit="1"/>
    </xf>
    <xf numFmtId="187" fontId="78" fillId="0" borderId="17" xfId="1603" applyFont="1" applyBorder="1" applyAlignment="1">
      <alignment vertical="center" shrinkToFit="1"/>
    </xf>
    <xf numFmtId="187" fontId="80" fillId="0" borderId="0" xfId="1603" applyFont="1" applyBorder="1" applyAlignment="1">
      <alignment vertical="center" shrinkToFit="1"/>
    </xf>
    <xf numFmtId="0" fontId="78" fillId="0" borderId="22" xfId="2893" quotePrefix="1" applyNumberFormat="1" applyFont="1" applyBorder="1" applyAlignment="1">
      <alignment horizontal="center" vertical="center" shrinkToFit="1"/>
    </xf>
    <xf numFmtId="3" fontId="78" fillId="0" borderId="24" xfId="2893" quotePrefix="1" applyNumberFormat="1" applyFont="1" applyBorder="1" applyAlignment="1">
      <alignment horizontal="right" vertical="center"/>
    </xf>
    <xf numFmtId="187" fontId="78" fillId="0" borderId="0" xfId="1603" quotePrefix="1" applyFont="1" applyBorder="1" applyAlignment="1">
      <alignment horizontal="right" vertical="center" shrinkToFit="1"/>
    </xf>
    <xf numFmtId="187" fontId="78" fillId="0" borderId="0" xfId="1603" applyFont="1" applyBorder="1" applyAlignment="1">
      <alignment horizontal="right" vertical="center" shrinkToFit="1"/>
    </xf>
    <xf numFmtId="0" fontId="78" fillId="0" borderId="24" xfId="2893" quotePrefix="1" applyNumberFormat="1" applyFont="1" applyBorder="1" applyAlignment="1">
      <alignment horizontal="center" vertical="center" shrinkToFit="1"/>
    </xf>
    <xf numFmtId="3" fontId="78" fillId="0" borderId="0" xfId="2893" applyNumberFormat="1" applyFont="1" applyBorder="1" applyAlignment="1">
      <alignment horizontal="right" shrinkToFit="1"/>
    </xf>
    <xf numFmtId="3" fontId="78" fillId="0" borderId="0" xfId="2893" quotePrefix="1" applyNumberFormat="1" applyFont="1" applyBorder="1" applyAlignment="1">
      <alignment horizontal="right" vertical="center" shrinkToFit="1"/>
    </xf>
    <xf numFmtId="0" fontId="78" fillId="0" borderId="0" xfId="2893" applyFont="1" applyBorder="1" applyAlignment="1">
      <alignment vertical="center"/>
    </xf>
    <xf numFmtId="0" fontId="78" fillId="0" borderId="0" xfId="2893" applyFont="1" applyBorder="1" applyAlignment="1">
      <alignment vertical="center" shrinkToFit="1"/>
    </xf>
    <xf numFmtId="3" fontId="81" fillId="0" borderId="0" xfId="2893" applyNumberFormat="1" applyFont="1" applyBorder="1" applyAlignment="1">
      <alignment horizontal="right" shrinkToFit="1"/>
    </xf>
    <xf numFmtId="3" fontId="78" fillId="0" borderId="0" xfId="2893" applyNumberFormat="1" applyFont="1" applyFill="1" applyBorder="1" applyAlignment="1"/>
    <xf numFmtId="0" fontId="80" fillId="0" borderId="0" xfId="2893" applyFont="1" applyBorder="1" applyAlignment="1">
      <alignment vertical="center"/>
    </xf>
    <xf numFmtId="0" fontId="80" fillId="0" borderId="0" xfId="2893" applyFont="1" applyAlignment="1">
      <alignment vertical="center"/>
    </xf>
    <xf numFmtId="0" fontId="80" fillId="0" borderId="0" xfId="2893" applyFont="1" applyAlignment="1">
      <alignment vertical="center" shrinkToFit="1"/>
    </xf>
    <xf numFmtId="0" fontId="80" fillId="0" borderId="0" xfId="2893" applyFont="1" applyAlignment="1">
      <alignment shrinkToFit="1"/>
    </xf>
    <xf numFmtId="41" fontId="56" fillId="0" borderId="0" xfId="2386" applyNumberFormat="1" applyFont="1" applyBorder="1">
      <alignment vertical="center"/>
    </xf>
    <xf numFmtId="3" fontId="77" fillId="0" borderId="0" xfId="2893" applyNumberFormat="1" applyFont="1" applyBorder="1" applyAlignment="1">
      <alignment horizontal="centerContinuous" vertical="top"/>
    </xf>
    <xf numFmtId="3" fontId="79" fillId="0" borderId="0" xfId="0" applyNumberFormat="1" applyFont="1" applyAlignment="1">
      <alignment horizontal="centerContinuous" vertical="top"/>
    </xf>
    <xf numFmtId="0" fontId="78" fillId="0" borderId="23" xfId="2893" applyFont="1" applyBorder="1" applyAlignment="1"/>
    <xf numFmtId="0" fontId="78" fillId="0" borderId="23" xfId="0" applyFont="1" applyBorder="1"/>
    <xf numFmtId="0" fontId="77" fillId="0" borderId="23" xfId="2893" applyFont="1" applyBorder="1" applyAlignment="1">
      <alignment horizontal="centerContinuous" vertical="top"/>
    </xf>
    <xf numFmtId="0" fontId="81" fillId="0" borderId="23" xfId="2893" applyFont="1" applyBorder="1" applyAlignment="1">
      <alignment horizontal="centerContinuous"/>
    </xf>
    <xf numFmtId="3" fontId="81" fillId="0" borderId="23" xfId="2893" applyNumberFormat="1" applyFont="1" applyBorder="1" applyAlignment="1">
      <alignment horizontal="centerContinuous"/>
    </xf>
    <xf numFmtId="3" fontId="78" fillId="0" borderId="23" xfId="0" applyNumberFormat="1" applyFont="1" applyBorder="1" applyAlignment="1">
      <alignment horizontal="centerContinuous"/>
    </xf>
    <xf numFmtId="0" fontId="78" fillId="0" borderId="23" xfId="2893" applyFont="1" applyBorder="1" applyAlignment="1">
      <alignment horizontal="right"/>
    </xf>
    <xf numFmtId="3" fontId="78" fillId="0" borderId="23" xfId="2893" applyNumberFormat="1" applyFont="1" applyBorder="1" applyAlignment="1"/>
    <xf numFmtId="3" fontId="81" fillId="0" borderId="23" xfId="2893" applyNumberFormat="1" applyFont="1" applyBorder="1"/>
    <xf numFmtId="187" fontId="78" fillId="0" borderId="16" xfId="1603" applyFont="1" applyBorder="1" applyAlignment="1">
      <alignment horizontal="centerContinuous" vertical="center"/>
    </xf>
    <xf numFmtId="3" fontId="78" fillId="0" borderId="26" xfId="1603" applyNumberFormat="1" applyFont="1" applyBorder="1" applyAlignment="1">
      <alignment horizontal="centerContinuous" vertical="center"/>
    </xf>
    <xf numFmtId="187" fontId="78" fillId="0" borderId="19" xfId="1603" applyFont="1" applyBorder="1" applyAlignment="1">
      <alignment horizontal="centerContinuous" vertical="center"/>
    </xf>
    <xf numFmtId="3" fontId="78" fillId="0" borderId="19" xfId="1603" applyNumberFormat="1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187" fontId="78" fillId="0" borderId="29" xfId="1603" applyFont="1" applyBorder="1" applyAlignment="1">
      <alignment horizontal="centerContinuous" vertical="center"/>
    </xf>
    <xf numFmtId="187" fontId="78" fillId="0" borderId="29" xfId="1603" applyFont="1" applyBorder="1" applyAlignment="1">
      <alignment horizontal="center" vertical="center"/>
    </xf>
    <xf numFmtId="3" fontId="78" fillId="0" borderId="29" xfId="0" applyNumberFormat="1" applyFont="1" applyBorder="1" applyAlignment="1">
      <alignment horizontal="centerContinuous" vertical="center"/>
    </xf>
    <xf numFmtId="187" fontId="78" fillId="0" borderId="29" xfId="1603" applyFont="1" applyBorder="1" applyAlignment="1">
      <alignment vertical="center"/>
    </xf>
    <xf numFmtId="0" fontId="78" fillId="0" borderId="0" xfId="0" applyFont="1" applyBorder="1" applyAlignment="1">
      <alignment horizontal="centerContinuous" vertical="center"/>
    </xf>
    <xf numFmtId="0" fontId="78" fillId="0" borderId="31" xfId="0" applyFont="1" applyBorder="1" applyAlignment="1">
      <alignment vertical="center"/>
    </xf>
    <xf numFmtId="0" fontId="78" fillId="0" borderId="27" xfId="0" applyFont="1" applyBorder="1" applyAlignment="1">
      <alignment horizontal="center" vertical="center"/>
    </xf>
    <xf numFmtId="187" fontId="78" fillId="0" borderId="27" xfId="1603" applyFont="1" applyBorder="1" applyAlignment="1">
      <alignment vertical="center"/>
    </xf>
    <xf numFmtId="0" fontId="78" fillId="0" borderId="18" xfId="0" applyFont="1" applyBorder="1" applyAlignment="1">
      <alignment horizontal="center" vertical="center" shrinkToFit="1"/>
    </xf>
    <xf numFmtId="187" fontId="78" fillId="0" borderId="18" xfId="1603" applyFont="1" applyBorder="1" applyAlignment="1">
      <alignment horizontal="center" vertical="center" shrinkToFit="1"/>
    </xf>
    <xf numFmtId="3" fontId="78" fillId="0" borderId="18" xfId="0" applyNumberFormat="1" applyFont="1" applyBorder="1" applyAlignment="1">
      <alignment horizontal="center" vertical="center" shrinkToFit="1"/>
    </xf>
    <xf numFmtId="0" fontId="80" fillId="0" borderId="18" xfId="0" applyFont="1" applyBorder="1" applyAlignment="1">
      <alignment horizontal="center" vertical="center" shrinkToFit="1"/>
    </xf>
    <xf numFmtId="0" fontId="78" fillId="0" borderId="18" xfId="1603" applyNumberFormat="1" applyFont="1" applyBorder="1" applyAlignment="1">
      <alignment horizontal="center" vertical="center" shrinkToFit="1"/>
    </xf>
    <xf numFmtId="0" fontId="78" fillId="0" borderId="22" xfId="2893" applyNumberFormat="1" applyFont="1" applyBorder="1" applyAlignment="1">
      <alignment horizontal="center" vertical="center"/>
    </xf>
    <xf numFmtId="0" fontId="78" fillId="0" borderId="24" xfId="2893" applyNumberFormat="1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3" fontId="78" fillId="0" borderId="0" xfId="2893" applyNumberFormat="1" applyFont="1" applyBorder="1" applyAlignment="1">
      <alignment vertical="center"/>
    </xf>
    <xf numFmtId="3" fontId="78" fillId="0" borderId="0" xfId="0" applyNumberFormat="1" applyFont="1" applyAlignment="1">
      <alignment vertical="center"/>
    </xf>
    <xf numFmtId="0" fontId="78" fillId="0" borderId="0" xfId="2893" applyFont="1" applyAlignment="1">
      <alignment vertical="center"/>
    </xf>
    <xf numFmtId="0" fontId="78" fillId="0" borderId="0" xfId="2893" applyFont="1" applyAlignment="1">
      <alignment horizontal="center" vertical="center"/>
    </xf>
    <xf numFmtId="3" fontId="78" fillId="0" borderId="0" xfId="2893" applyNumberFormat="1" applyFont="1" applyAlignment="1">
      <alignment vertical="center"/>
    </xf>
    <xf numFmtId="3" fontId="80" fillId="0" borderId="0" xfId="2893" applyNumberFormat="1" applyFont="1" applyBorder="1" applyAlignment="1">
      <alignment vertical="center"/>
    </xf>
    <xf numFmtId="3" fontId="79" fillId="0" borderId="0" xfId="0" applyNumberFormat="1" applyFont="1" applyAlignment="1">
      <alignment vertical="center"/>
    </xf>
    <xf numFmtId="3" fontId="80" fillId="0" borderId="0" xfId="2893" applyNumberFormat="1" applyFont="1" applyAlignment="1">
      <alignment vertical="center"/>
    </xf>
    <xf numFmtId="3" fontId="77" fillId="0" borderId="0" xfId="2893" applyNumberFormat="1" applyFont="1" applyBorder="1" applyAlignment="1">
      <alignment horizontal="right"/>
    </xf>
    <xf numFmtId="3" fontId="84" fillId="0" borderId="0" xfId="2893" applyNumberFormat="1" applyFont="1" applyBorder="1" applyAlignment="1">
      <alignment horizontal="left"/>
    </xf>
    <xf numFmtId="194" fontId="87" fillId="0" borderId="0" xfId="0" applyNumberFormat="1" applyFont="1" applyBorder="1" applyAlignment="1">
      <alignment horizontal="left"/>
    </xf>
    <xf numFmtId="3" fontId="87" fillId="0" borderId="0" xfId="2893" applyNumberFormat="1" applyFont="1" applyBorder="1" applyAlignment="1">
      <alignment horizontal="right"/>
    </xf>
    <xf numFmtId="3" fontId="84" fillId="0" borderId="0" xfId="0" applyNumberFormat="1" applyFont="1" applyBorder="1" applyAlignment="1">
      <alignment horizontal="right"/>
    </xf>
    <xf numFmtId="3" fontId="84" fillId="0" borderId="0" xfId="2893" applyNumberFormat="1" applyFont="1" applyBorder="1" applyAlignment="1">
      <alignment horizontal="right"/>
    </xf>
    <xf numFmtId="3" fontId="80" fillId="0" borderId="37" xfId="0" applyNumberFormat="1" applyFont="1" applyBorder="1" applyAlignment="1">
      <alignment horizontal="center" vertical="center" shrinkToFit="1"/>
    </xf>
    <xf numFmtId="3" fontId="80" fillId="0" borderId="38" xfId="0" applyNumberFormat="1" applyFont="1" applyBorder="1" applyAlignment="1">
      <alignment horizontal="center" vertical="center" shrinkToFit="1"/>
    </xf>
    <xf numFmtId="3" fontId="80" fillId="0" borderId="38" xfId="0" applyNumberFormat="1" applyFont="1" applyFill="1" applyBorder="1" applyAlignment="1">
      <alignment horizontal="center" vertical="center" shrinkToFit="1"/>
    </xf>
    <xf numFmtId="3" fontId="80" fillId="0" borderId="37" xfId="2893" applyNumberFormat="1" applyFont="1" applyBorder="1" applyAlignment="1">
      <alignment horizontal="center" vertical="center" shrinkToFit="1"/>
    </xf>
    <xf numFmtId="3" fontId="80" fillId="0" borderId="39" xfId="0" applyNumberFormat="1" applyFont="1" applyBorder="1" applyAlignment="1">
      <alignment horizontal="center" vertical="center" shrinkToFit="1"/>
    </xf>
    <xf numFmtId="3" fontId="80" fillId="0" borderId="39" xfId="0" applyNumberFormat="1" applyFont="1" applyFill="1" applyBorder="1" applyAlignment="1">
      <alignment horizontal="center" vertical="center" shrinkToFit="1"/>
    </xf>
    <xf numFmtId="3" fontId="80" fillId="0" borderId="40" xfId="2893" applyNumberFormat="1" applyFont="1" applyBorder="1" applyAlignment="1">
      <alignment horizontal="center" vertical="center" shrinkToFit="1"/>
    </xf>
    <xf numFmtId="3" fontId="80" fillId="0" borderId="0" xfId="0" applyNumberFormat="1" applyFont="1" applyBorder="1" applyAlignment="1">
      <alignment horizontal="center" vertical="center" shrinkToFit="1"/>
    </xf>
    <xf numFmtId="3" fontId="80" fillId="0" borderId="30" xfId="0" applyNumberFormat="1" applyFont="1" applyBorder="1" applyAlignment="1">
      <alignment horizontal="center" vertical="center"/>
    </xf>
    <xf numFmtId="3" fontId="80" fillId="0" borderId="24" xfId="0" applyNumberFormat="1" applyFont="1" applyBorder="1" applyAlignment="1">
      <alignment horizontal="center" vertical="center"/>
    </xf>
    <xf numFmtId="3" fontId="80" fillId="0" borderId="24" xfId="0" applyNumberFormat="1" applyFont="1" applyFill="1" applyBorder="1" applyAlignment="1">
      <alignment horizontal="center" vertical="center"/>
    </xf>
    <xf numFmtId="3" fontId="80" fillId="0" borderId="30" xfId="0" applyNumberFormat="1" applyFont="1" applyBorder="1" applyAlignment="1">
      <alignment horizontal="center" vertical="top" shrinkToFit="1"/>
    </xf>
    <xf numFmtId="3" fontId="80" fillId="0" borderId="0" xfId="0" applyNumberFormat="1" applyFont="1" applyBorder="1" applyAlignment="1">
      <alignment horizontal="center" vertical="center"/>
    </xf>
    <xf numFmtId="3" fontId="80" fillId="0" borderId="0" xfId="0" applyNumberFormat="1" applyFont="1" applyFill="1" applyBorder="1" applyAlignment="1">
      <alignment horizontal="center" vertical="center"/>
    </xf>
    <xf numFmtId="3" fontId="80" fillId="0" borderId="0" xfId="0" applyNumberFormat="1" applyFont="1" applyBorder="1" applyAlignment="1">
      <alignment horizontal="center" vertical="top" shrinkToFit="1"/>
    </xf>
    <xf numFmtId="3" fontId="80" fillId="0" borderId="22" xfId="0" applyNumberFormat="1" applyFont="1" applyBorder="1" applyAlignment="1">
      <alignment horizontal="center" vertical="center"/>
    </xf>
    <xf numFmtId="3" fontId="80" fillId="0" borderId="18" xfId="0" applyNumberFormat="1" applyFont="1" applyBorder="1" applyAlignment="1">
      <alignment horizontal="center" vertical="center"/>
    </xf>
    <xf numFmtId="3" fontId="80" fillId="0" borderId="17" xfId="0" applyNumberFormat="1" applyFont="1" applyBorder="1" applyAlignment="1">
      <alignment horizontal="center" vertical="top" shrinkToFit="1"/>
    </xf>
    <xf numFmtId="3" fontId="80" fillId="0" borderId="17" xfId="0" applyNumberFormat="1" applyFont="1" applyFill="1" applyBorder="1" applyAlignment="1">
      <alignment horizontal="center" vertical="top" shrinkToFit="1"/>
    </xf>
    <xf numFmtId="3" fontId="80" fillId="0" borderId="20" xfId="0" applyNumberFormat="1" applyFont="1" applyBorder="1" applyAlignment="1">
      <alignment horizontal="center" vertical="center"/>
    </xf>
    <xf numFmtId="3" fontId="80" fillId="0" borderId="18" xfId="0" applyNumberFormat="1" applyFont="1" applyBorder="1" applyAlignment="1">
      <alignment horizontal="center" vertical="top" shrinkToFit="1"/>
    </xf>
    <xf numFmtId="3" fontId="80" fillId="0" borderId="20" xfId="0" applyNumberFormat="1" applyFont="1" applyBorder="1" applyAlignment="1">
      <alignment horizontal="center" vertical="top" shrinkToFit="1"/>
    </xf>
    <xf numFmtId="3" fontId="80" fillId="0" borderId="20" xfId="0" applyNumberFormat="1" applyFont="1" applyFill="1" applyBorder="1" applyAlignment="1">
      <alignment horizontal="center" vertical="top" shrinkToFit="1"/>
    </xf>
    <xf numFmtId="3" fontId="80" fillId="0" borderId="20" xfId="0" applyNumberFormat="1" applyFont="1" applyBorder="1" applyAlignment="1">
      <alignment horizontal="center" vertical="center" shrinkToFit="1"/>
    </xf>
    <xf numFmtId="3" fontId="80" fillId="0" borderId="21" xfId="0" applyNumberFormat="1" applyFont="1" applyBorder="1" applyAlignment="1">
      <alignment horizontal="center" vertical="center"/>
    </xf>
    <xf numFmtId="0" fontId="80" fillId="0" borderId="0" xfId="2893" applyFont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78" fillId="0" borderId="22" xfId="2893" quotePrefix="1" applyNumberFormat="1" applyFont="1" applyFill="1" applyBorder="1" applyAlignment="1">
      <alignment horizontal="center" vertical="center"/>
    </xf>
    <xf numFmtId="187" fontId="78" fillId="0" borderId="0" xfId="1603" applyFont="1" applyFill="1" applyBorder="1" applyAlignment="1">
      <alignment horizontal="right" vertical="center"/>
    </xf>
    <xf numFmtId="0" fontId="78" fillId="0" borderId="24" xfId="2893" quotePrefix="1" applyNumberFormat="1" applyFont="1" applyFill="1" applyBorder="1" applyAlignment="1">
      <alignment horizontal="center" vertical="center"/>
    </xf>
    <xf numFmtId="0" fontId="80" fillId="0" borderId="0" xfId="2893" applyFont="1" applyFill="1" applyBorder="1" applyAlignment="1">
      <alignment vertical="center"/>
    </xf>
    <xf numFmtId="0" fontId="78" fillId="0" borderId="0" xfId="2893" applyFont="1" applyFill="1" applyBorder="1" applyAlignment="1">
      <alignment horizontal="right" vertical="center"/>
    </xf>
    <xf numFmtId="0" fontId="83" fillId="0" borderId="0" xfId="2899" applyFont="1" applyFill="1" applyBorder="1"/>
    <xf numFmtId="1" fontId="83" fillId="0" borderId="0" xfId="2896" applyNumberFormat="1" applyFont="1" applyFill="1" applyBorder="1"/>
    <xf numFmtId="1" fontId="83" fillId="0" borderId="0" xfId="2896" applyNumberFormat="1" applyFont="1" applyFill="1" applyBorder="1" applyAlignment="1">
      <alignment vertical="center"/>
    </xf>
    <xf numFmtId="1" fontId="83" fillId="0" borderId="0" xfId="2895" applyNumberFormat="1" applyFont="1" applyFill="1" applyBorder="1"/>
    <xf numFmtId="1" fontId="80" fillId="0" borderId="0" xfId="2898" applyNumberFormat="1" applyFont="1" applyFill="1" applyBorder="1"/>
    <xf numFmtId="0" fontId="83" fillId="0" borderId="0" xfId="0" applyFont="1" applyFill="1" applyBorder="1" applyAlignment="1">
      <alignment horizontal="center" vertical="center"/>
    </xf>
    <xf numFmtId="0" fontId="85" fillId="0" borderId="0" xfId="0" applyFont="1" applyFill="1" applyBorder="1"/>
    <xf numFmtId="1" fontId="81" fillId="0" borderId="0" xfId="2898" applyNumberFormat="1" applyFont="1" applyFill="1" applyBorder="1"/>
    <xf numFmtId="3" fontId="81" fillId="0" borderId="0" xfId="2893" applyNumberFormat="1" applyFont="1" applyFill="1" applyBorder="1" applyAlignment="1">
      <alignment horizontal="right" vertical="center"/>
    </xf>
    <xf numFmtId="0" fontId="79" fillId="0" borderId="0" xfId="0" applyFont="1" applyFill="1" applyBorder="1"/>
    <xf numFmtId="0" fontId="88" fillId="26" borderId="22" xfId="2888" applyFont="1" applyFill="1" applyBorder="1" applyAlignment="1" applyProtection="1">
      <alignment horizontal="center" vertical="center"/>
    </xf>
    <xf numFmtId="202" fontId="89" fillId="26" borderId="24" xfId="1769" applyNumberFormat="1" applyFont="1" applyFill="1" applyBorder="1" applyAlignment="1">
      <alignment horizontal="right" vertical="center" wrapText="1"/>
    </xf>
    <xf numFmtId="207" fontId="89" fillId="26" borderId="0" xfId="0" applyNumberFormat="1" applyFont="1" applyFill="1" applyBorder="1" applyAlignment="1">
      <alignment horizontal="right" vertical="center"/>
    </xf>
    <xf numFmtId="202" fontId="89" fillId="26" borderId="0" xfId="2856" applyNumberFormat="1" applyFont="1" applyFill="1" applyBorder="1" applyAlignment="1">
      <alignment horizontal="right" vertical="center" wrapText="1"/>
    </xf>
    <xf numFmtId="0" fontId="88" fillId="26" borderId="24" xfId="2889" applyFont="1" applyFill="1" applyBorder="1" applyAlignment="1" applyProtection="1">
      <alignment horizontal="right" vertical="center"/>
    </xf>
    <xf numFmtId="207" fontId="90" fillId="26" borderId="0" xfId="2886" applyNumberFormat="1" applyFont="1" applyFill="1" applyBorder="1" applyAlignment="1">
      <alignment vertical="center"/>
    </xf>
    <xf numFmtId="0" fontId="88" fillId="26" borderId="0" xfId="2886" applyFont="1" applyFill="1" applyBorder="1" applyAlignment="1">
      <alignment vertical="center"/>
    </xf>
    <xf numFmtId="3" fontId="78" fillId="0" borderId="21" xfId="1603" applyNumberFormat="1" applyFont="1" applyBorder="1" applyAlignment="1">
      <alignment horizontal="center" vertical="center"/>
    </xf>
    <xf numFmtId="0" fontId="83" fillId="0" borderId="0" xfId="2890" applyFont="1" applyBorder="1"/>
    <xf numFmtId="0" fontId="78" fillId="0" borderId="22" xfId="2897" quotePrefix="1" applyFont="1" applyFill="1" applyBorder="1" applyAlignment="1">
      <alignment horizontal="center" vertical="center"/>
    </xf>
    <xf numFmtId="191" fontId="78" fillId="0" borderId="20" xfId="1603" applyNumberFormat="1" applyFont="1" applyBorder="1" applyAlignment="1">
      <alignment horizontal="centerContinuous" vertical="center" wrapText="1"/>
    </xf>
    <xf numFmtId="191" fontId="78" fillId="0" borderId="21" xfId="1603" applyNumberFormat="1" applyFont="1" applyBorder="1" applyAlignment="1">
      <alignment horizontal="centerContinuous" vertical="center"/>
    </xf>
    <xf numFmtId="3" fontId="78" fillId="0" borderId="20" xfId="1603" applyNumberFormat="1" applyFont="1" applyBorder="1" applyAlignment="1">
      <alignment horizontal="centerContinuous" vertical="center" wrapText="1"/>
    </xf>
    <xf numFmtId="187" fontId="78" fillId="0" borderId="20" xfId="1603" applyFont="1" applyBorder="1" applyAlignment="1">
      <alignment horizontal="centerContinuous" vertical="center" wrapText="1"/>
    </xf>
    <xf numFmtId="187" fontId="78" fillId="0" borderId="20" xfId="1603" applyFont="1" applyBorder="1" applyAlignment="1">
      <alignment horizontal="centerContinuous" vertical="center"/>
    </xf>
    <xf numFmtId="191" fontId="78" fillId="0" borderId="20" xfId="1603" applyNumberFormat="1" applyFont="1" applyBorder="1" applyAlignment="1">
      <alignment horizontal="centerContinuous" vertical="center"/>
    </xf>
    <xf numFmtId="0" fontId="80" fillId="0" borderId="20" xfId="2897" applyFont="1" applyBorder="1"/>
    <xf numFmtId="187" fontId="80" fillId="0" borderId="21" xfId="1603" applyFont="1" applyBorder="1" applyAlignment="1">
      <alignment horizontal="center" vertical="center"/>
    </xf>
    <xf numFmtId="1" fontId="80" fillId="0" borderId="17" xfId="1603" applyNumberFormat="1" applyFont="1" applyBorder="1" applyAlignment="1">
      <alignment horizontal="center" vertical="center"/>
    </xf>
    <xf numFmtId="1" fontId="80" fillId="0" borderId="20" xfId="1603" applyNumberFormat="1" applyFont="1" applyBorder="1" applyAlignment="1">
      <alignment horizontal="center" vertical="center"/>
    </xf>
    <xf numFmtId="191" fontId="80" fillId="0" borderId="17" xfId="1603" applyNumberFormat="1" applyFont="1" applyBorder="1" applyAlignment="1">
      <alignment horizontal="center" vertical="center"/>
    </xf>
    <xf numFmtId="0" fontId="80" fillId="0" borderId="17" xfId="1603" applyNumberFormat="1" applyFont="1" applyBorder="1" applyAlignment="1">
      <alignment horizontal="center" vertical="center"/>
    </xf>
    <xf numFmtId="0" fontId="80" fillId="0" borderId="20" xfId="1603" applyNumberFormat="1" applyFont="1" applyBorder="1" applyAlignment="1">
      <alignment horizontal="center" vertical="center"/>
    </xf>
    <xf numFmtId="3" fontId="78" fillId="0" borderId="17" xfId="1603" applyNumberFormat="1" applyFont="1" applyBorder="1" applyAlignment="1">
      <alignment horizontal="center" vertical="center" shrinkToFit="1"/>
    </xf>
    <xf numFmtId="3" fontId="78" fillId="0" borderId="20" xfId="1603" applyNumberFormat="1" applyFont="1" applyBorder="1" applyAlignment="1">
      <alignment horizontal="center" vertical="center" shrinkToFit="1"/>
    </xf>
    <xf numFmtId="1" fontId="78" fillId="0" borderId="17" xfId="1603" applyNumberFormat="1" applyFont="1" applyBorder="1" applyAlignment="1">
      <alignment horizontal="center" vertical="center" shrinkToFit="1"/>
    </xf>
    <xf numFmtId="3" fontId="78" fillId="0" borderId="17" xfId="1603" applyNumberFormat="1" applyFont="1" applyBorder="1" applyAlignment="1">
      <alignment horizontal="center" vertical="center"/>
    </xf>
    <xf numFmtId="191" fontId="84" fillId="0" borderId="21" xfId="1603" applyNumberFormat="1" applyFont="1" applyBorder="1" applyAlignment="1">
      <alignment horizontal="centerContinuous" vertical="center" shrinkToFit="1"/>
    </xf>
    <xf numFmtId="191" fontId="84" fillId="0" borderId="21" xfId="1603" applyNumberFormat="1" applyFont="1" applyBorder="1" applyAlignment="1">
      <alignment horizontal="center" vertical="center" shrinkToFit="1"/>
    </xf>
    <xf numFmtId="3" fontId="84" fillId="0" borderId="21" xfId="1603" applyNumberFormat="1" applyFont="1" applyBorder="1" applyAlignment="1">
      <alignment horizontal="center" vertical="center" shrinkToFit="1"/>
    </xf>
    <xf numFmtId="3" fontId="84" fillId="0" borderId="20" xfId="1603" applyNumberFormat="1" applyFont="1" applyBorder="1" applyAlignment="1">
      <alignment horizontal="center" vertical="center" shrinkToFit="1"/>
    </xf>
    <xf numFmtId="191" fontId="84" fillId="0" borderId="20" xfId="1603" applyNumberFormat="1" applyFont="1" applyBorder="1" applyAlignment="1">
      <alignment horizontal="center" vertical="center" shrinkToFit="1"/>
    </xf>
    <xf numFmtId="191" fontId="80" fillId="0" borderId="21" xfId="1603" applyNumberFormat="1" applyFont="1" applyBorder="1" applyAlignment="1">
      <alignment horizontal="center" vertical="center" shrinkToFit="1"/>
    </xf>
    <xf numFmtId="3" fontId="80" fillId="0" borderId="20" xfId="1603" applyNumberFormat="1" applyFont="1" applyBorder="1" applyAlignment="1">
      <alignment horizontal="center" vertical="center" shrinkToFit="1"/>
    </xf>
    <xf numFmtId="3" fontId="80" fillId="0" borderId="21" xfId="1603" applyNumberFormat="1" applyFont="1" applyBorder="1" applyAlignment="1">
      <alignment horizontal="center" vertical="center" shrinkToFit="1"/>
    </xf>
    <xf numFmtId="191" fontId="78" fillId="0" borderId="21" xfId="1603" applyNumberFormat="1" applyFont="1" applyBorder="1" applyAlignment="1">
      <alignment horizontal="center" vertical="center"/>
    </xf>
    <xf numFmtId="3" fontId="80" fillId="0" borderId="20" xfId="1603" applyNumberFormat="1" applyFont="1" applyBorder="1" applyAlignment="1">
      <alignment horizontal="centerContinuous" vertical="center"/>
    </xf>
    <xf numFmtId="3" fontId="80" fillId="0" borderId="21" xfId="1603" applyNumberFormat="1" applyFont="1" applyBorder="1" applyAlignment="1">
      <alignment horizontal="center" vertical="center"/>
    </xf>
    <xf numFmtId="187" fontId="80" fillId="0" borderId="17" xfId="1603" applyFont="1" applyBorder="1" applyAlignment="1">
      <alignment horizontal="centerContinuous" vertical="center"/>
    </xf>
    <xf numFmtId="191" fontId="80" fillId="0" borderId="20" xfId="1603" applyNumberFormat="1" applyFont="1" applyBorder="1" applyAlignment="1">
      <alignment horizontal="centerContinuous" vertical="center"/>
    </xf>
    <xf numFmtId="3" fontId="80" fillId="0" borderId="21" xfId="1603" applyNumberFormat="1" applyFont="1" applyBorder="1" applyAlignment="1">
      <alignment horizontal="centerContinuous" vertical="center"/>
    </xf>
    <xf numFmtId="187" fontId="80" fillId="0" borderId="20" xfId="1603" applyFont="1" applyBorder="1" applyAlignment="1">
      <alignment horizontal="centerContinuous" vertical="center"/>
    </xf>
    <xf numFmtId="191" fontId="80" fillId="0" borderId="21" xfId="1603" applyNumberFormat="1" applyFont="1" applyBorder="1" applyAlignment="1">
      <alignment horizontal="centerContinuous" vertical="center"/>
    </xf>
    <xf numFmtId="191" fontId="80" fillId="0" borderId="20" xfId="1603" applyNumberFormat="1" applyFont="1" applyBorder="1" applyAlignment="1">
      <alignment horizontal="centerContinuous" vertical="center" shrinkToFit="1"/>
    </xf>
    <xf numFmtId="3" fontId="84" fillId="0" borderId="17" xfId="1603" applyNumberFormat="1" applyFont="1" applyBorder="1" applyAlignment="1">
      <alignment horizontal="centerContinuous" vertical="center" shrinkToFit="1"/>
    </xf>
    <xf numFmtId="1" fontId="78" fillId="0" borderId="20" xfId="1603" applyNumberFormat="1" applyFont="1" applyBorder="1" applyAlignment="1">
      <alignment horizontal="centerContinuous" vertical="center"/>
    </xf>
    <xf numFmtId="3" fontId="78" fillId="0" borderId="21" xfId="1603" applyNumberFormat="1" applyFont="1" applyBorder="1" applyAlignment="1">
      <alignment horizontal="centerContinuous" vertical="center"/>
    </xf>
    <xf numFmtId="0" fontId="78" fillId="0" borderId="20" xfId="2898" applyFont="1" applyBorder="1" applyAlignment="1">
      <alignment horizontal="centerContinuous" vertical="center"/>
    </xf>
    <xf numFmtId="3" fontId="78" fillId="0" borderId="20" xfId="1603" applyNumberFormat="1" applyFont="1" applyBorder="1" applyAlignment="1">
      <alignment horizontal="centerContinuous" vertical="center"/>
    </xf>
    <xf numFmtId="3" fontId="84" fillId="0" borderId="20" xfId="1603" applyNumberFormat="1" applyFont="1" applyBorder="1" applyAlignment="1">
      <alignment horizontal="centerContinuous" vertical="center"/>
    </xf>
    <xf numFmtId="0" fontId="78" fillId="0" borderId="20" xfId="0" applyFont="1" applyBorder="1" applyAlignment="1">
      <alignment horizontal="centerContinuous" vertical="center"/>
    </xf>
    <xf numFmtId="187" fontId="78" fillId="0" borderId="21" xfId="1603" applyFont="1" applyBorder="1" applyAlignment="1">
      <alignment horizontal="centerContinuous" vertical="center"/>
    </xf>
    <xf numFmtId="187" fontId="78" fillId="0" borderId="17" xfId="1603" applyFont="1" applyBorder="1" applyAlignment="1">
      <alignment horizontal="centerContinuous" vertical="center"/>
    </xf>
    <xf numFmtId="0" fontId="78" fillId="0" borderId="21" xfId="0" applyFont="1" applyBorder="1" applyAlignment="1">
      <alignment horizontal="centerContinuous" vertical="center" shrinkToFit="1"/>
    </xf>
    <xf numFmtId="187" fontId="78" fillId="0" borderId="21" xfId="1603" applyFont="1" applyBorder="1" applyAlignment="1">
      <alignment horizontal="centerContinuous" vertical="center" shrinkToFit="1"/>
    </xf>
    <xf numFmtId="0" fontId="78" fillId="0" borderId="21" xfId="0" applyFont="1" applyBorder="1" applyAlignment="1">
      <alignment horizontal="center" vertical="center" shrinkToFit="1"/>
    </xf>
    <xf numFmtId="187" fontId="78" fillId="0" borderId="20" xfId="1603" applyFont="1" applyBorder="1" applyAlignment="1">
      <alignment horizontal="center" shrinkToFit="1"/>
    </xf>
    <xf numFmtId="0" fontId="78" fillId="0" borderId="20" xfId="2893" applyFont="1" applyBorder="1" applyAlignment="1"/>
    <xf numFmtId="0" fontId="80" fillId="0" borderId="20" xfId="0" applyFont="1" applyBorder="1" applyAlignment="1">
      <alignment horizontal="center" vertical="center" shrinkToFit="1"/>
    </xf>
    <xf numFmtId="0" fontId="80" fillId="0" borderId="17" xfId="0" applyFont="1" applyBorder="1" applyAlignment="1">
      <alignment horizontal="center" vertical="center" shrinkToFit="1"/>
    </xf>
    <xf numFmtId="187" fontId="78" fillId="0" borderId="20" xfId="1603" applyFont="1" applyBorder="1" applyAlignment="1">
      <alignment horizontal="center" vertical="center" shrinkToFit="1"/>
    </xf>
    <xf numFmtId="3" fontId="78" fillId="0" borderId="0" xfId="1603" applyNumberFormat="1" applyFont="1" applyFill="1" applyBorder="1" applyAlignment="1">
      <alignment horizontal="centerContinuous" vertical="center"/>
    </xf>
    <xf numFmtId="0" fontId="78" fillId="0" borderId="30" xfId="2891" applyFont="1" applyBorder="1" applyAlignment="1">
      <alignment horizontal="center" vertical="center"/>
    </xf>
    <xf numFmtId="0" fontId="78" fillId="0" borderId="30" xfId="2891" applyNumberFormat="1" applyFont="1" applyBorder="1" applyAlignment="1">
      <alignment horizontal="center" vertical="center"/>
    </xf>
    <xf numFmtId="0" fontId="78" fillId="0" borderId="22" xfId="2893" quotePrefix="1" applyNumberFormat="1" applyFont="1" applyFill="1" applyBorder="1" applyAlignment="1">
      <alignment horizontal="center" vertical="center" shrinkToFit="1"/>
    </xf>
    <xf numFmtId="207" fontId="80" fillId="0" borderId="0" xfId="2892" applyNumberFormat="1" applyFont="1" applyFill="1" applyBorder="1" applyAlignment="1">
      <alignment vertical="center"/>
    </xf>
    <xf numFmtId="207" fontId="91" fillId="0" borderId="0" xfId="0" applyNumberFormat="1" applyFont="1" applyFill="1" applyBorder="1" applyAlignment="1" applyProtection="1">
      <alignment horizontal="right" vertical="center" wrapText="1"/>
      <protection locked="0"/>
    </xf>
    <xf numFmtId="207" fontId="91" fillId="0" borderId="0" xfId="2892" applyNumberFormat="1" applyFont="1" applyFill="1" applyBorder="1" applyAlignment="1">
      <alignment vertical="center"/>
    </xf>
    <xf numFmtId="0" fontId="78" fillId="0" borderId="24" xfId="2893" quotePrefix="1" applyNumberFormat="1" applyFont="1" applyFill="1" applyBorder="1" applyAlignment="1">
      <alignment horizontal="center" vertical="center" shrinkToFit="1"/>
    </xf>
    <xf numFmtId="187" fontId="78" fillId="0" borderId="22" xfId="1603" applyFont="1" applyBorder="1" applyAlignment="1">
      <alignment horizontal="center" vertical="center"/>
    </xf>
    <xf numFmtId="187" fontId="78" fillId="0" borderId="24" xfId="1603" applyFont="1" applyBorder="1" applyAlignment="1">
      <alignment horizontal="center" vertical="center"/>
    </xf>
    <xf numFmtId="187" fontId="78" fillId="0" borderId="17" xfId="1603" applyFont="1" applyBorder="1" applyAlignment="1">
      <alignment horizontal="center" vertical="center"/>
    </xf>
    <xf numFmtId="0" fontId="78" fillId="0" borderId="27" xfId="2897" applyFont="1" applyBorder="1" applyAlignment="1">
      <alignment horizontal="center" vertical="center"/>
    </xf>
    <xf numFmtId="1" fontId="78" fillId="0" borderId="33" xfId="1603" applyNumberFormat="1" applyFont="1" applyBorder="1" applyAlignment="1">
      <alignment horizontal="center" vertical="center"/>
    </xf>
    <xf numFmtId="1" fontId="78" fillId="0" borderId="27" xfId="2896" applyNumberFormat="1" applyFont="1" applyBorder="1" applyAlignment="1">
      <alignment horizontal="center" vertical="center"/>
    </xf>
    <xf numFmtId="3" fontId="78" fillId="0" borderId="27" xfId="2895" applyNumberFormat="1" applyFont="1" applyBorder="1" applyAlignment="1">
      <alignment horizontal="center" vertical="center"/>
    </xf>
    <xf numFmtId="1" fontId="78" fillId="0" borderId="22" xfId="1603" applyNumberFormat="1" applyFont="1" applyBorder="1" applyAlignment="1">
      <alignment horizontal="center" vertical="center"/>
    </xf>
    <xf numFmtId="187" fontId="78" fillId="0" borderId="25" xfId="2891" applyNumberFormat="1" applyFont="1" applyBorder="1" applyAlignment="1">
      <alignment horizontal="center" vertical="center"/>
    </xf>
    <xf numFmtId="3" fontId="78" fillId="0" borderId="27" xfId="1603" applyNumberFormat="1" applyFont="1" applyBorder="1" applyAlignment="1">
      <alignment horizontal="center" vertical="center"/>
    </xf>
    <xf numFmtId="191" fontId="78" fillId="0" borderId="27" xfId="1603" applyNumberFormat="1" applyFont="1" applyBorder="1" applyAlignment="1">
      <alignment horizontal="center" vertical="center"/>
    </xf>
    <xf numFmtId="191" fontId="80" fillId="0" borderId="36" xfId="1603" applyNumberFormat="1" applyFont="1" applyBorder="1" applyAlignment="1">
      <alignment horizontal="center" vertical="center"/>
    </xf>
    <xf numFmtId="1" fontId="78" fillId="0" borderId="24" xfId="1603" applyNumberFormat="1" applyFont="1" applyBorder="1" applyAlignment="1">
      <alignment horizontal="center" vertical="center"/>
    </xf>
    <xf numFmtId="1" fontId="78" fillId="0" borderId="17" xfId="1603" applyNumberFormat="1" applyFont="1" applyBorder="1" applyAlignment="1">
      <alignment horizontal="center" vertical="center"/>
    </xf>
    <xf numFmtId="187" fontId="78" fillId="0" borderId="17" xfId="1603" applyFont="1" applyBorder="1" applyAlignment="1">
      <alignment horizontal="center" vertical="center" shrinkToFit="1"/>
    </xf>
    <xf numFmtId="3" fontId="78" fillId="0" borderId="0" xfId="1603" applyNumberFormat="1" applyFont="1" applyBorder="1" applyAlignment="1">
      <alignment horizontal="center" vertical="center"/>
    </xf>
    <xf numFmtId="187" fontId="78" fillId="0" borderId="21" xfId="1603" applyFont="1" applyBorder="1" applyAlignment="1">
      <alignment horizontal="center" vertical="center" shrinkToFit="1"/>
    </xf>
    <xf numFmtId="0" fontId="93" fillId="0" borderId="21" xfId="2893" applyNumberFormat="1" applyFont="1" applyFill="1" applyBorder="1" applyAlignment="1">
      <alignment horizontal="center" vertical="center"/>
    </xf>
    <xf numFmtId="0" fontId="77" fillId="0" borderId="0" xfId="2891" applyFont="1" applyFill="1" applyAlignment="1">
      <alignment horizontal="centerContinuous" vertical="top"/>
    </xf>
    <xf numFmtId="0" fontId="78" fillId="0" borderId="23" xfId="2891" applyFont="1" applyFill="1" applyBorder="1"/>
    <xf numFmtId="187" fontId="78" fillId="0" borderId="0" xfId="1603" applyFont="1" applyFill="1" applyBorder="1" applyAlignment="1">
      <alignment horizontal="center" vertical="center"/>
    </xf>
    <xf numFmtId="0" fontId="78" fillId="0" borderId="0" xfId="2891" quotePrefix="1" applyFont="1" applyFill="1" applyBorder="1" applyAlignment="1">
      <alignment horizontal="center" vertical="center"/>
    </xf>
    <xf numFmtId="0" fontId="78" fillId="0" borderId="0" xfId="2903" applyFont="1" applyFill="1" applyBorder="1" applyAlignment="1">
      <alignment horizontal="left" vertical="center"/>
    </xf>
    <xf numFmtId="0" fontId="78" fillId="0" borderId="0" xfId="2891" applyFont="1" applyFill="1" applyBorder="1" applyAlignment="1">
      <alignment vertical="center"/>
    </xf>
    <xf numFmtId="0" fontId="80" fillId="0" borderId="0" xfId="2891" applyFont="1" applyFill="1"/>
    <xf numFmtId="3" fontId="80" fillId="0" borderId="0" xfId="2891" applyNumberFormat="1" applyFont="1" applyFill="1" applyAlignment="1">
      <alignment horizontal="centerContinuous" vertical="top"/>
    </xf>
    <xf numFmtId="3" fontId="80" fillId="0" borderId="0" xfId="2891" applyNumberFormat="1" applyFont="1" applyFill="1" applyBorder="1" applyAlignment="1">
      <alignment horizontal="centerContinuous" vertical="top"/>
    </xf>
    <xf numFmtId="0" fontId="80" fillId="0" borderId="0" xfId="2891" applyFont="1" applyFill="1" applyBorder="1" applyAlignment="1">
      <alignment vertical="top"/>
    </xf>
    <xf numFmtId="3" fontId="80" fillId="0" borderId="23" xfId="2891" applyNumberFormat="1" applyFont="1" applyFill="1" applyBorder="1"/>
    <xf numFmtId="3" fontId="80" fillId="0" borderId="23" xfId="2891" applyNumberFormat="1" applyFont="1" applyFill="1" applyBorder="1" applyAlignment="1">
      <alignment horizontal="left" indent="2"/>
    </xf>
    <xf numFmtId="3" fontId="77" fillId="0" borderId="23" xfId="2891" applyNumberFormat="1" applyFont="1" applyFill="1" applyBorder="1" applyAlignment="1">
      <alignment horizontal="centerContinuous" vertical="top"/>
    </xf>
    <xf numFmtId="3" fontId="80" fillId="0" borderId="23" xfId="2891" applyNumberFormat="1" applyFont="1" applyFill="1" applyBorder="1" applyAlignment="1">
      <alignment horizontal="centerContinuous"/>
    </xf>
    <xf numFmtId="187" fontId="78" fillId="0" borderId="23" xfId="2891" applyNumberFormat="1" applyFont="1" applyFill="1" applyBorder="1" applyAlignment="1">
      <alignment horizontal="right"/>
    </xf>
    <xf numFmtId="0" fontId="80" fillId="0" borderId="0" xfId="2891" applyFont="1" applyFill="1" applyBorder="1"/>
    <xf numFmtId="0" fontId="78" fillId="0" borderId="30" xfId="0" applyFont="1" applyFill="1" applyBorder="1" applyAlignment="1">
      <alignment horizontal="centerContinuous" vertical="center"/>
    </xf>
    <xf numFmtId="0" fontId="78" fillId="0" borderId="25" xfId="0" applyFont="1" applyFill="1" applyBorder="1" applyAlignment="1">
      <alignment horizontal="center" vertical="center"/>
    </xf>
    <xf numFmtId="0" fontId="78" fillId="0" borderId="24" xfId="0" applyFont="1" applyFill="1" applyBorder="1" applyAlignment="1">
      <alignment horizontal="centerContinuous" vertical="center"/>
    </xf>
    <xf numFmtId="0" fontId="78" fillId="0" borderId="16" xfId="0" applyFont="1" applyFill="1" applyBorder="1" applyAlignment="1">
      <alignment horizontal="centerContinuous" vertical="center"/>
    </xf>
    <xf numFmtId="3" fontId="78" fillId="0" borderId="20" xfId="1603" applyNumberFormat="1" applyFont="1" applyFill="1" applyBorder="1" applyAlignment="1">
      <alignment horizontal="centerContinuous" vertical="center"/>
    </xf>
    <xf numFmtId="0" fontId="78" fillId="0" borderId="24" xfId="0" applyFont="1" applyFill="1" applyBorder="1" applyAlignment="1">
      <alignment horizontal="center" vertical="center"/>
    </xf>
    <xf numFmtId="187" fontId="80" fillId="0" borderId="0" xfId="1603" applyFont="1" applyFill="1" applyBorder="1" applyAlignment="1">
      <alignment horizontal="center"/>
    </xf>
    <xf numFmtId="3" fontId="80" fillId="0" borderId="24" xfId="1603" applyNumberFormat="1" applyFont="1" applyFill="1" applyBorder="1" applyAlignment="1">
      <alignment horizontal="center" vertical="center"/>
    </xf>
    <xf numFmtId="3" fontId="78" fillId="0" borderId="29" xfId="1603" applyNumberFormat="1" applyFont="1" applyFill="1" applyBorder="1" applyAlignment="1">
      <alignment horizontal="centerContinuous" vertical="center"/>
    </xf>
    <xf numFmtId="3" fontId="78" fillId="0" borderId="27" xfId="1603" applyNumberFormat="1" applyFont="1" applyFill="1" applyBorder="1" applyAlignment="1">
      <alignment horizontal="center" vertical="center"/>
    </xf>
    <xf numFmtId="3" fontId="78" fillId="0" borderId="30" xfId="1603" applyNumberFormat="1" applyFont="1" applyFill="1" applyBorder="1" applyAlignment="1">
      <alignment horizontal="centerContinuous" vertical="center"/>
    </xf>
    <xf numFmtId="3" fontId="78" fillId="0" borderId="22" xfId="1603" applyNumberFormat="1" applyFont="1" applyFill="1" applyBorder="1" applyAlignment="1">
      <alignment horizontal="centerContinuous" vertical="center"/>
    </xf>
    <xf numFmtId="3" fontId="92" fillId="0" borderId="22" xfId="0" applyNumberFormat="1" applyFont="1" applyFill="1" applyBorder="1" applyAlignment="1">
      <alignment horizontal="centerContinuous" vertical="center"/>
    </xf>
    <xf numFmtId="3" fontId="78" fillId="0" borderId="24" xfId="1603" applyNumberFormat="1" applyFont="1" applyFill="1" applyBorder="1" applyAlignment="1">
      <alignment horizontal="centerContinuous" vertical="center"/>
    </xf>
    <xf numFmtId="3" fontId="78" fillId="0" borderId="24" xfId="1603" applyNumberFormat="1" applyFont="1" applyFill="1" applyBorder="1" applyAlignment="1">
      <alignment horizontal="center" vertical="center"/>
    </xf>
    <xf numFmtId="3" fontId="80" fillId="0" borderId="24" xfId="1603" applyNumberFormat="1" applyFont="1" applyFill="1" applyBorder="1" applyAlignment="1">
      <alignment horizontal="centerContinuous" vertical="center"/>
    </xf>
    <xf numFmtId="3" fontId="80" fillId="0" borderId="18" xfId="1603" applyNumberFormat="1" applyFont="1" applyFill="1" applyBorder="1" applyAlignment="1">
      <alignment horizontal="center" vertical="center" shrinkToFit="1"/>
    </xf>
    <xf numFmtId="3" fontId="92" fillId="0" borderId="21" xfId="0" applyNumberFormat="1" applyFont="1" applyFill="1" applyBorder="1" applyAlignment="1">
      <alignment horizontal="centerContinuous" vertical="center"/>
    </xf>
    <xf numFmtId="187" fontId="80" fillId="0" borderId="0" xfId="1603" applyFont="1" applyFill="1" applyBorder="1" applyAlignment="1">
      <alignment horizontal="center" vertical="center" shrinkToFit="1"/>
    </xf>
    <xf numFmtId="0" fontId="80" fillId="0" borderId="0" xfId="2891" applyNumberFormat="1" applyFont="1" applyFill="1" applyBorder="1" applyAlignment="1">
      <alignment horizontal="center"/>
    </xf>
    <xf numFmtId="187" fontId="78" fillId="0" borderId="24" xfId="1603" quotePrefix="1" applyFont="1" applyFill="1" applyBorder="1" applyAlignment="1">
      <alignment horizontal="right" vertical="center"/>
    </xf>
    <xf numFmtId="187" fontId="78" fillId="0" borderId="0" xfId="1603" quotePrefix="1" applyFont="1" applyFill="1" applyBorder="1" applyAlignment="1">
      <alignment horizontal="right" vertical="center"/>
    </xf>
    <xf numFmtId="187" fontId="78" fillId="0" borderId="0" xfId="1603" applyFont="1" applyFill="1" applyBorder="1" applyAlignment="1">
      <alignment vertical="center"/>
    </xf>
    <xf numFmtId="0" fontId="78" fillId="0" borderId="24" xfId="2891" quotePrefix="1" applyNumberFormat="1" applyFont="1" applyFill="1" applyBorder="1" applyAlignment="1">
      <alignment horizontal="center" vertical="center"/>
    </xf>
    <xf numFmtId="187" fontId="78" fillId="0" borderId="24" xfId="1603" applyFont="1" applyFill="1" applyBorder="1" applyAlignment="1">
      <alignment horizontal="right" vertical="center"/>
    </xf>
    <xf numFmtId="0" fontId="81" fillId="0" borderId="17" xfId="2891" quotePrefix="1" applyNumberFormat="1" applyFont="1" applyFill="1" applyBorder="1" applyAlignment="1">
      <alignment horizontal="center" vertical="center"/>
    </xf>
    <xf numFmtId="3" fontId="78" fillId="0" borderId="0" xfId="2891" applyNumberFormat="1" applyFont="1" applyFill="1" applyBorder="1" applyAlignment="1">
      <alignment vertical="center"/>
    </xf>
    <xf numFmtId="0" fontId="78" fillId="0" borderId="0" xfId="0" applyFont="1" applyFill="1" applyAlignment="1">
      <alignment horizontal="right" vertical="center"/>
    </xf>
    <xf numFmtId="0" fontId="78" fillId="0" borderId="0" xfId="2891" applyFont="1" applyFill="1" applyAlignment="1">
      <alignment vertical="center" wrapText="1"/>
    </xf>
    <xf numFmtId="3" fontId="80" fillId="0" borderId="0" xfId="2891" applyNumberFormat="1" applyFont="1" applyFill="1" applyAlignment="1">
      <alignment vertical="center"/>
    </xf>
    <xf numFmtId="187" fontId="80" fillId="0" borderId="0" xfId="2891" applyNumberFormat="1" applyFont="1" applyFill="1" applyAlignment="1">
      <alignment vertical="center"/>
    </xf>
    <xf numFmtId="0" fontId="80" fillId="0" borderId="0" xfId="2891" applyFont="1" applyFill="1" applyAlignment="1">
      <alignment vertical="center"/>
    </xf>
    <xf numFmtId="3" fontId="80" fillId="0" borderId="0" xfId="2891" applyNumberFormat="1" applyFont="1" applyFill="1" applyBorder="1" applyAlignment="1">
      <alignment vertical="center"/>
    </xf>
    <xf numFmtId="0" fontId="80" fillId="0" borderId="0" xfId="2891" applyFont="1" applyFill="1" applyBorder="1" applyAlignment="1">
      <alignment vertical="center"/>
    </xf>
    <xf numFmtId="3" fontId="80" fillId="0" borderId="0" xfId="2891" applyNumberFormat="1" applyFont="1" applyFill="1"/>
    <xf numFmtId="3" fontId="80" fillId="0" borderId="0" xfId="2891" applyNumberFormat="1" applyFont="1" applyFill="1" applyBorder="1"/>
    <xf numFmtId="187" fontId="80" fillId="0" borderId="0" xfId="2891" applyNumberFormat="1" applyFont="1" applyFill="1"/>
    <xf numFmtId="0" fontId="93" fillId="0" borderId="21" xfId="2899" quotePrefix="1" applyFont="1" applyFill="1" applyBorder="1" applyAlignment="1">
      <alignment horizontal="center" vertical="center"/>
    </xf>
    <xf numFmtId="198" fontId="78" fillId="0" borderId="0" xfId="1603" quotePrefix="1" applyNumberFormat="1" applyFont="1" applyFill="1" applyBorder="1" applyAlignment="1">
      <alignment vertical="center"/>
    </xf>
    <xf numFmtId="198" fontId="78" fillId="0" borderId="0" xfId="1603" applyNumberFormat="1" applyFont="1" applyFill="1" applyBorder="1" applyAlignment="1">
      <alignment vertical="center"/>
    </xf>
    <xf numFmtId="0" fontId="78" fillId="0" borderId="22" xfId="2899" quotePrefix="1" applyFont="1" applyFill="1" applyBorder="1" applyAlignment="1">
      <alignment horizontal="center" vertical="center"/>
    </xf>
    <xf numFmtId="0" fontId="78" fillId="0" borderId="24" xfId="2899" quotePrefix="1" applyFont="1" applyFill="1" applyBorder="1" applyAlignment="1">
      <alignment horizontal="center" vertical="center"/>
    </xf>
    <xf numFmtId="198" fontId="93" fillId="0" borderId="17" xfId="1603" quotePrefix="1" applyNumberFormat="1" applyFont="1" applyFill="1" applyBorder="1" applyAlignment="1">
      <alignment vertical="center"/>
    </xf>
    <xf numFmtId="198" fontId="93" fillId="0" borderId="20" xfId="1603" quotePrefix="1" applyNumberFormat="1" applyFont="1" applyFill="1" applyBorder="1" applyAlignment="1">
      <alignment vertical="center"/>
    </xf>
    <xf numFmtId="198" fontId="93" fillId="0" borderId="20" xfId="1603" applyNumberFormat="1" applyFont="1" applyFill="1" applyBorder="1" applyAlignment="1">
      <alignment vertical="center"/>
    </xf>
    <xf numFmtId="0" fontId="93" fillId="0" borderId="17" xfId="2899" quotePrefix="1" applyFont="1" applyFill="1" applyBorder="1" applyAlignment="1">
      <alignment horizontal="center" vertical="center"/>
    </xf>
    <xf numFmtId="0" fontId="93" fillId="0" borderId="21" xfId="2897" quotePrefix="1" applyFont="1" applyFill="1" applyBorder="1" applyAlignment="1">
      <alignment horizontal="center" vertical="center"/>
    </xf>
    <xf numFmtId="0" fontId="93" fillId="0" borderId="17" xfId="2897" quotePrefix="1" applyFont="1" applyFill="1" applyBorder="1" applyAlignment="1">
      <alignment horizontal="center" vertical="center"/>
    </xf>
    <xf numFmtId="187" fontId="78" fillId="0" borderId="0" xfId="1603" quotePrefix="1" applyNumberFormat="1" applyFont="1" applyFill="1" applyBorder="1" applyAlignment="1">
      <alignment horizontal="center" vertical="center"/>
    </xf>
    <xf numFmtId="206" fontId="78" fillId="0" borderId="0" xfId="1603" quotePrefix="1" applyNumberFormat="1" applyFont="1" applyFill="1" applyBorder="1" applyAlignment="1">
      <alignment horizontal="right" vertical="center" indent="1"/>
    </xf>
    <xf numFmtId="223" fontId="78" fillId="0" borderId="0" xfId="1603" quotePrefix="1" applyNumberFormat="1" applyFont="1" applyFill="1" applyBorder="1" applyAlignment="1">
      <alignment horizontal="center" vertical="center"/>
    </xf>
    <xf numFmtId="198" fontId="78" fillId="0" borderId="0" xfId="2897" applyNumberFormat="1" applyFont="1" applyFill="1" applyBorder="1" applyAlignment="1">
      <alignment horizontal="center" vertical="center"/>
    </xf>
    <xf numFmtId="0" fontId="78" fillId="0" borderId="24" xfId="2897" quotePrefix="1" applyFont="1" applyFill="1" applyBorder="1" applyAlignment="1">
      <alignment horizontal="center" vertical="center"/>
    </xf>
    <xf numFmtId="187" fontId="93" fillId="0" borderId="20" xfId="1603" quotePrefix="1" applyNumberFormat="1" applyFont="1" applyFill="1" applyBorder="1" applyAlignment="1">
      <alignment horizontal="center" vertical="center"/>
    </xf>
    <xf numFmtId="206" fontId="93" fillId="0" borderId="20" xfId="1603" quotePrefix="1" applyNumberFormat="1" applyFont="1" applyFill="1" applyBorder="1" applyAlignment="1">
      <alignment horizontal="right" vertical="center" indent="1"/>
    </xf>
    <xf numFmtId="223" fontId="93" fillId="0" borderId="20" xfId="1603" quotePrefix="1" applyNumberFormat="1" applyFont="1" applyFill="1" applyBorder="1" applyAlignment="1">
      <alignment horizontal="center" vertical="center"/>
    </xf>
    <xf numFmtId="198" fontId="81" fillId="0" borderId="20" xfId="2897" applyNumberFormat="1" applyFont="1" applyBorder="1" applyAlignment="1">
      <alignment horizontal="center" vertical="center"/>
    </xf>
    <xf numFmtId="198" fontId="93" fillId="0" borderId="20" xfId="1603" applyNumberFormat="1" applyFont="1" applyFill="1" applyBorder="1" applyAlignment="1">
      <alignment horizontal="right" vertical="center"/>
    </xf>
    <xf numFmtId="0" fontId="93" fillId="0" borderId="21" xfId="2897" applyFont="1" applyFill="1" applyBorder="1" applyAlignment="1">
      <alignment horizontal="center" vertical="center"/>
    </xf>
    <xf numFmtId="1" fontId="82" fillId="0" borderId="17" xfId="2898" quotePrefix="1" applyNumberFormat="1" applyFont="1" applyFill="1" applyBorder="1" applyAlignment="1">
      <alignment horizontal="center" vertical="center"/>
    </xf>
    <xf numFmtId="194" fontId="82" fillId="0" borderId="20" xfId="1603" quotePrefix="1" applyNumberFormat="1" applyFont="1" applyFill="1" applyBorder="1" applyAlignment="1">
      <alignment horizontal="right" vertical="center"/>
    </xf>
    <xf numFmtId="190" fontId="82" fillId="0" borderId="20" xfId="1603" applyNumberFormat="1" applyFont="1" applyFill="1" applyBorder="1" applyAlignment="1">
      <alignment horizontal="right" vertical="center"/>
    </xf>
    <xf numFmtId="198" fontId="93" fillId="0" borderId="20" xfId="1603" quotePrefix="1" applyNumberFormat="1" applyFont="1" applyFill="1" applyBorder="1" applyAlignment="1">
      <alignment horizontal="right" vertical="center"/>
    </xf>
    <xf numFmtId="198" fontId="93" fillId="0" borderId="20" xfId="2898" applyNumberFormat="1" applyFont="1" applyFill="1" applyBorder="1" applyAlignment="1">
      <alignment horizontal="right" vertical="center"/>
    </xf>
    <xf numFmtId="1" fontId="93" fillId="0" borderId="17" xfId="2898" quotePrefix="1" applyNumberFormat="1" applyFont="1" applyFill="1" applyBorder="1" applyAlignment="1">
      <alignment horizontal="center" vertical="center"/>
    </xf>
    <xf numFmtId="187" fontId="82" fillId="0" borderId="20" xfId="1603" quotePrefix="1" applyFont="1" applyFill="1" applyBorder="1" applyAlignment="1">
      <alignment horizontal="right" vertical="center"/>
    </xf>
    <xf numFmtId="190" fontId="82" fillId="0" borderId="20" xfId="1603" quotePrefix="1" applyNumberFormat="1" applyFont="1" applyFill="1" applyBorder="1" applyAlignment="1">
      <alignment horizontal="right" vertical="center"/>
    </xf>
    <xf numFmtId="202" fontId="93" fillId="0" borderId="20" xfId="1603" applyNumberFormat="1" applyFont="1" applyFill="1" applyBorder="1" applyAlignment="1">
      <alignment horizontal="right" vertical="center"/>
    </xf>
    <xf numFmtId="196" fontId="93" fillId="0" borderId="20" xfId="1603" quotePrefix="1" applyNumberFormat="1" applyFont="1" applyFill="1" applyBorder="1" applyAlignment="1">
      <alignment horizontal="right" vertical="center"/>
    </xf>
    <xf numFmtId="1" fontId="82" fillId="0" borderId="21" xfId="2898" quotePrefix="1" applyNumberFormat="1" applyFont="1" applyFill="1" applyBorder="1" applyAlignment="1">
      <alignment horizontal="center" vertical="center"/>
    </xf>
    <xf numFmtId="194" fontId="82" fillId="0" borderId="20" xfId="2898" quotePrefix="1" applyNumberFormat="1" applyFont="1" applyFill="1" applyBorder="1" applyAlignment="1">
      <alignment horizontal="right" vertical="center"/>
    </xf>
    <xf numFmtId="194" fontId="82" fillId="0" borderId="20" xfId="1603" applyNumberFormat="1" applyFont="1" applyFill="1" applyBorder="1" applyAlignment="1">
      <alignment horizontal="right" vertical="center"/>
    </xf>
    <xf numFmtId="41" fontId="82" fillId="0" borderId="21" xfId="1603" quotePrefix="1" applyNumberFormat="1" applyFont="1" applyFill="1" applyBorder="1" applyAlignment="1">
      <alignment horizontal="right" vertical="center"/>
    </xf>
    <xf numFmtId="1" fontId="93" fillId="0" borderId="21" xfId="2898" quotePrefix="1" applyNumberFormat="1" applyFont="1" applyFill="1" applyBorder="1" applyAlignment="1">
      <alignment horizontal="center" vertical="center"/>
    </xf>
    <xf numFmtId="201" fontId="93" fillId="0" borderId="20" xfId="1603" applyNumberFormat="1" applyFont="1" applyFill="1" applyBorder="1" applyAlignment="1">
      <alignment horizontal="right" vertical="center"/>
    </xf>
    <xf numFmtId="201" fontId="93" fillId="0" borderId="20" xfId="1603" quotePrefix="1" applyNumberFormat="1" applyFont="1" applyFill="1" applyBorder="1" applyAlignment="1">
      <alignment vertical="center"/>
    </xf>
    <xf numFmtId="201" fontId="93" fillId="0" borderId="20" xfId="1603" applyNumberFormat="1" applyFont="1" applyFill="1" applyBorder="1" applyAlignment="1">
      <alignment vertical="center"/>
    </xf>
    <xf numFmtId="198" fontId="93" fillId="0" borderId="20" xfId="2898" applyNumberFormat="1" applyFont="1" applyFill="1" applyBorder="1" applyAlignment="1">
      <alignment vertical="center"/>
    </xf>
    <xf numFmtId="41" fontId="93" fillId="0" borderId="20" xfId="2898" applyNumberFormat="1" applyFont="1" applyFill="1" applyBorder="1" applyAlignment="1">
      <alignment vertical="center"/>
    </xf>
    <xf numFmtId="1" fontId="93" fillId="0" borderId="21" xfId="2893" quotePrefix="1" applyNumberFormat="1" applyFont="1" applyFill="1" applyBorder="1" applyAlignment="1">
      <alignment horizontal="center" vertical="center"/>
    </xf>
    <xf numFmtId="1" fontId="93" fillId="0" borderId="17" xfId="2893" quotePrefix="1" applyNumberFormat="1" applyFont="1" applyFill="1" applyBorder="1" applyAlignment="1">
      <alignment horizontal="center" vertical="center"/>
    </xf>
    <xf numFmtId="201" fontId="93" fillId="0" borderId="20" xfId="0" applyNumberFormat="1" applyFont="1" applyFill="1" applyBorder="1" applyAlignment="1">
      <alignment vertical="center"/>
    </xf>
    <xf numFmtId="201" fontId="93" fillId="0" borderId="20" xfId="2893" applyNumberFormat="1" applyFont="1" applyFill="1" applyBorder="1" applyAlignment="1">
      <alignment vertical="center"/>
    </xf>
    <xf numFmtId="0" fontId="78" fillId="0" borderId="22" xfId="2891" applyFont="1" applyFill="1" applyBorder="1" applyAlignment="1">
      <alignment horizontal="center" vertical="center"/>
    </xf>
    <xf numFmtId="38" fontId="92" fillId="0" borderId="0" xfId="1772" applyNumberFormat="1" applyFont="1" applyFill="1" applyBorder="1" applyAlignment="1">
      <alignment horizontal="right" vertical="center"/>
    </xf>
    <xf numFmtId="38" fontId="92" fillId="0" borderId="0" xfId="0" applyNumberFormat="1" applyFont="1" applyFill="1" applyBorder="1" applyAlignment="1">
      <alignment horizontal="right" vertical="center"/>
    </xf>
    <xf numFmtId="202" fontId="92" fillId="0" borderId="0" xfId="2393" applyNumberFormat="1" applyFont="1" applyFill="1" applyBorder="1" applyAlignment="1">
      <alignment horizontal="right" vertical="center"/>
    </xf>
    <xf numFmtId="202" fontId="92" fillId="0" borderId="0" xfId="2824" applyNumberFormat="1" applyFont="1" applyFill="1" applyBorder="1" applyAlignment="1">
      <alignment horizontal="right" vertical="center"/>
    </xf>
    <xf numFmtId="202" fontId="92" fillId="0" borderId="0" xfId="2859" applyNumberFormat="1" applyFont="1" applyFill="1" applyBorder="1" applyAlignment="1">
      <alignment horizontal="right" vertical="center"/>
    </xf>
    <xf numFmtId="0" fontId="78" fillId="0" borderId="24" xfId="2891" applyNumberFormat="1" applyFont="1" applyFill="1" applyBorder="1" applyAlignment="1">
      <alignment horizontal="center" vertical="center"/>
    </xf>
    <xf numFmtId="0" fontId="83" fillId="21" borderId="0" xfId="2894" applyFont="1" applyFill="1" applyBorder="1"/>
    <xf numFmtId="201" fontId="78" fillId="0" borderId="0" xfId="1603" quotePrefix="1" applyNumberFormat="1" applyFont="1" applyBorder="1" applyAlignment="1">
      <alignment horizontal="center" vertical="center"/>
    </xf>
    <xf numFmtId="0" fontId="78" fillId="0" borderId="22" xfId="2891" quotePrefix="1" applyFont="1" applyFill="1" applyBorder="1" applyAlignment="1">
      <alignment horizontal="center" vertical="center"/>
    </xf>
    <xf numFmtId="0" fontId="81" fillId="0" borderId="21" xfId="2891" quotePrefix="1" applyFont="1" applyFill="1" applyBorder="1" applyAlignment="1">
      <alignment horizontal="center" vertical="center"/>
    </xf>
    <xf numFmtId="3" fontId="81" fillId="0" borderId="0" xfId="2893" applyNumberFormat="1" applyFont="1" applyFill="1" applyBorder="1" applyAlignment="1">
      <alignment horizontal="right" shrinkToFit="1"/>
    </xf>
    <xf numFmtId="0" fontId="95" fillId="0" borderId="0" xfId="0" applyFont="1" applyFill="1" applyBorder="1"/>
    <xf numFmtId="0" fontId="81" fillId="0" borderId="21" xfId="2891" applyFont="1" applyFill="1" applyBorder="1" applyAlignment="1">
      <alignment horizontal="center" vertical="center"/>
    </xf>
    <xf numFmtId="0" fontId="81" fillId="0" borderId="17" xfId="2891" applyNumberFormat="1" applyFont="1" applyFill="1" applyBorder="1" applyAlignment="1">
      <alignment horizontal="center" vertical="center"/>
    </xf>
    <xf numFmtId="41" fontId="94" fillId="0" borderId="20" xfId="0" applyNumberFormat="1" applyFont="1" applyFill="1" applyBorder="1" applyAlignment="1">
      <alignment horizontal="right" vertical="center"/>
    </xf>
    <xf numFmtId="41" fontId="94" fillId="0" borderId="20" xfId="2824" applyNumberFormat="1" applyFont="1" applyFill="1" applyBorder="1" applyAlignment="1">
      <alignment horizontal="right" vertical="center"/>
    </xf>
    <xf numFmtId="41" fontId="94" fillId="0" borderId="20" xfId="2859" applyNumberFormat="1" applyFont="1" applyFill="1" applyBorder="1" applyAlignment="1">
      <alignment horizontal="right" vertical="center"/>
    </xf>
    <xf numFmtId="0" fontId="81" fillId="0" borderId="0" xfId="2890" quotePrefix="1" applyFont="1" applyBorder="1" applyAlignment="1">
      <alignment horizontal="center" vertical="center"/>
    </xf>
    <xf numFmtId="41" fontId="94" fillId="21" borderId="0" xfId="1772" applyNumberFormat="1" applyFont="1" applyFill="1" applyBorder="1" applyAlignment="1">
      <alignment horizontal="right" vertical="center"/>
    </xf>
    <xf numFmtId="41" fontId="94" fillId="21" borderId="0" xfId="0" applyNumberFormat="1" applyFont="1" applyFill="1" applyBorder="1" applyAlignment="1">
      <alignment horizontal="right" vertical="center"/>
    </xf>
    <xf numFmtId="43" fontId="94" fillId="21" borderId="0" xfId="0" applyNumberFormat="1" applyFont="1" applyFill="1" applyBorder="1" applyAlignment="1">
      <alignment horizontal="right" vertical="center"/>
    </xf>
    <xf numFmtId="0" fontId="81" fillId="0" borderId="21" xfId="2894" quotePrefix="1" applyFont="1" applyBorder="1" applyAlignment="1">
      <alignment horizontal="center" vertical="center"/>
    </xf>
    <xf numFmtId="201" fontId="81" fillId="0" borderId="20" xfId="1603" quotePrefix="1" applyNumberFormat="1" applyFont="1" applyBorder="1" applyAlignment="1">
      <alignment horizontal="center" vertical="center"/>
    </xf>
    <xf numFmtId="201" fontId="81" fillId="0" borderId="20" xfId="1603" applyNumberFormat="1" applyFont="1" applyFill="1" applyBorder="1" applyAlignment="1">
      <alignment vertical="center"/>
    </xf>
    <xf numFmtId="0" fontId="81" fillId="0" borderId="17" xfId="2894" quotePrefix="1" applyFont="1" applyFill="1" applyBorder="1" applyAlignment="1">
      <alignment horizontal="center" vertical="center"/>
    </xf>
    <xf numFmtId="0" fontId="81" fillId="0" borderId="21" xfId="2897" quotePrefix="1" applyFont="1" applyBorder="1" applyAlignment="1">
      <alignment horizontal="center" vertical="center"/>
    </xf>
    <xf numFmtId="198" fontId="81" fillId="0" borderId="20" xfId="1603" quotePrefix="1" applyNumberFormat="1" applyFont="1" applyBorder="1" applyAlignment="1">
      <alignment horizontal="right" vertical="center"/>
    </xf>
    <xf numFmtId="198" fontId="81" fillId="0" borderId="20" xfId="1603" applyNumberFormat="1" applyFont="1" applyBorder="1" applyAlignment="1">
      <alignment horizontal="right" vertical="center"/>
    </xf>
    <xf numFmtId="1" fontId="81" fillId="0" borderId="17" xfId="2896" quotePrefix="1" applyNumberFormat="1" applyFont="1" applyBorder="1" applyAlignment="1">
      <alignment horizontal="center" vertical="center"/>
    </xf>
    <xf numFmtId="198" fontId="81" fillId="0" borderId="17" xfId="1603" quotePrefix="1" applyNumberFormat="1" applyFont="1" applyBorder="1" applyAlignment="1">
      <alignment horizontal="right" vertical="center"/>
    </xf>
    <xf numFmtId="1" fontId="81" fillId="0" borderId="17" xfId="2900" quotePrefix="1" applyNumberFormat="1" applyFont="1" applyBorder="1" applyAlignment="1">
      <alignment horizontal="center" vertical="center"/>
    </xf>
    <xf numFmtId="1" fontId="81" fillId="0" borderId="17" xfId="2895" quotePrefix="1" applyNumberFormat="1" applyFont="1" applyBorder="1" applyAlignment="1">
      <alignment horizontal="center" vertical="center"/>
    </xf>
    <xf numFmtId="0" fontId="81" fillId="0" borderId="21" xfId="2897" applyFont="1" applyBorder="1" applyAlignment="1">
      <alignment horizontal="center" vertical="center"/>
    </xf>
    <xf numFmtId="198" fontId="81" fillId="0" borderId="20" xfId="0" applyNumberFormat="1" applyFont="1" applyBorder="1" applyAlignment="1">
      <alignment horizontal="right" vertical="center"/>
    </xf>
    <xf numFmtId="198" fontId="81" fillId="0" borderId="20" xfId="2898" applyNumberFormat="1" applyFont="1" applyBorder="1" applyAlignment="1">
      <alignment horizontal="right" vertical="center"/>
    </xf>
    <xf numFmtId="198" fontId="81" fillId="0" borderId="20" xfId="2898" quotePrefix="1" applyNumberFormat="1" applyFont="1" applyBorder="1" applyAlignment="1">
      <alignment horizontal="right" vertical="center"/>
    </xf>
    <xf numFmtId="198" fontId="81" fillId="0" borderId="20" xfId="2898" quotePrefix="1" applyNumberFormat="1" applyFont="1" applyBorder="1" applyAlignment="1">
      <alignment horizontal="right" vertical="center" shrinkToFit="1"/>
    </xf>
    <xf numFmtId="1" fontId="81" fillId="0" borderId="17" xfId="2898" quotePrefix="1" applyNumberFormat="1" applyFont="1" applyBorder="1" applyAlignment="1">
      <alignment horizontal="center" vertical="center"/>
    </xf>
    <xf numFmtId="0" fontId="83" fillId="0" borderId="21" xfId="2897" applyFont="1" applyFill="1" applyBorder="1" applyAlignment="1">
      <alignment horizontal="center" vertical="center"/>
    </xf>
    <xf numFmtId="204" fontId="83" fillId="0" borderId="17" xfId="0" applyNumberFormat="1" applyFont="1" applyBorder="1" applyAlignment="1">
      <alignment horizontal="right" vertical="center"/>
    </xf>
    <xf numFmtId="194" fontId="83" fillId="0" borderId="20" xfId="1603" quotePrefix="1" applyNumberFormat="1" applyFont="1" applyBorder="1" applyAlignment="1">
      <alignment horizontal="right" vertical="center"/>
    </xf>
    <xf numFmtId="41" fontId="83" fillId="0" borderId="20" xfId="0" applyNumberFormat="1" applyFont="1" applyBorder="1" applyAlignment="1">
      <alignment horizontal="right" vertical="center"/>
    </xf>
    <xf numFmtId="41" fontId="83" fillId="0" borderId="20" xfId="1603" applyNumberFormat="1" applyFont="1" applyBorder="1" applyAlignment="1">
      <alignment horizontal="right" vertical="center"/>
    </xf>
    <xf numFmtId="0" fontId="83" fillId="0" borderId="20" xfId="0" applyFont="1" applyBorder="1" applyAlignment="1">
      <alignment horizontal="right" vertical="center"/>
    </xf>
    <xf numFmtId="203" fontId="83" fillId="0" borderId="20" xfId="1603" applyNumberFormat="1" applyFont="1" applyBorder="1" applyAlignment="1">
      <alignment horizontal="right" vertical="center"/>
    </xf>
    <xf numFmtId="3" fontId="83" fillId="0" borderId="20" xfId="1603" applyNumberFormat="1" applyFont="1" applyBorder="1" applyAlignment="1">
      <alignment horizontal="right" vertical="center"/>
    </xf>
    <xf numFmtId="3" fontId="83" fillId="0" borderId="21" xfId="1603" quotePrefix="1" applyNumberFormat="1" applyFont="1" applyBorder="1" applyAlignment="1">
      <alignment horizontal="right" vertical="center"/>
    </xf>
    <xf numFmtId="194" fontId="83" fillId="0" borderId="17" xfId="1603" quotePrefix="1" applyNumberFormat="1" applyFont="1" applyBorder="1" applyAlignment="1">
      <alignment horizontal="right" vertical="center"/>
    </xf>
    <xf numFmtId="194" fontId="83" fillId="0" borderId="20" xfId="2902" applyNumberFormat="1" applyFont="1" applyBorder="1" applyAlignment="1">
      <alignment horizontal="right" vertical="center"/>
    </xf>
    <xf numFmtId="3" fontId="83" fillId="0" borderId="20" xfId="1603" quotePrefix="1" applyNumberFormat="1" applyFont="1" applyBorder="1" applyAlignment="1">
      <alignment horizontal="right" vertical="center"/>
    </xf>
    <xf numFmtId="192" fontId="83" fillId="0" borderId="20" xfId="1603" quotePrefix="1" applyNumberFormat="1" applyFont="1" applyBorder="1" applyAlignment="1">
      <alignment horizontal="right" vertical="center"/>
    </xf>
    <xf numFmtId="190" fontId="83" fillId="0" borderId="20" xfId="1603" applyNumberFormat="1" applyFont="1" applyBorder="1" applyAlignment="1">
      <alignment horizontal="right" vertical="center"/>
    </xf>
    <xf numFmtId="190" fontId="83" fillId="0" borderId="20" xfId="1603" applyNumberFormat="1" applyFont="1" applyBorder="1" applyAlignment="1">
      <alignment horizontal="right" vertical="center" shrinkToFit="1"/>
    </xf>
    <xf numFmtId="1" fontId="83" fillId="0" borderId="20" xfId="2898" quotePrefix="1" applyNumberFormat="1" applyFont="1" applyBorder="1" applyAlignment="1">
      <alignment horizontal="center" vertical="center"/>
    </xf>
    <xf numFmtId="0" fontId="83" fillId="0" borderId="21" xfId="2897" applyFont="1" applyBorder="1" applyAlignment="1">
      <alignment horizontal="center" vertical="center"/>
    </xf>
    <xf numFmtId="190" fontId="83" fillId="0" borderId="20" xfId="2891" applyNumberFormat="1" applyFont="1" applyBorder="1" applyAlignment="1">
      <alignment horizontal="right" vertical="center"/>
    </xf>
    <xf numFmtId="195" fontId="83" fillId="0" borderId="20" xfId="1603" quotePrefix="1" applyNumberFormat="1" applyFont="1" applyBorder="1" applyAlignment="1">
      <alignment horizontal="right" vertical="center"/>
    </xf>
    <xf numFmtId="199" fontId="83" fillId="0" borderId="20" xfId="1603" applyNumberFormat="1" applyFont="1" applyBorder="1" applyAlignment="1">
      <alignment horizontal="right" vertical="center"/>
    </xf>
    <xf numFmtId="187" fontId="83" fillId="0" borderId="20" xfId="1603" quotePrefix="1" applyFont="1" applyBorder="1" applyAlignment="1">
      <alignment horizontal="right" vertical="center"/>
    </xf>
    <xf numFmtId="190" fontId="83" fillId="0" borderId="20" xfId="1603" quotePrefix="1" applyNumberFormat="1" applyFont="1" applyBorder="1" applyAlignment="1">
      <alignment horizontal="right" vertical="center"/>
    </xf>
    <xf numFmtId="201" fontId="83" fillId="0" borderId="20" xfId="1603" applyNumberFormat="1" applyFont="1" applyBorder="1" applyAlignment="1">
      <alignment horizontal="right" vertical="center"/>
    </xf>
    <xf numFmtId="187" fontId="83" fillId="0" borderId="21" xfId="1603" quotePrefix="1" applyFont="1" applyBorder="1" applyAlignment="1">
      <alignment horizontal="right" vertical="center"/>
    </xf>
    <xf numFmtId="201" fontId="93" fillId="0" borderId="17" xfId="2898" applyNumberFormat="1" applyFont="1" applyFill="1" applyBorder="1" applyAlignment="1">
      <alignment horizontal="right" vertical="center"/>
    </xf>
    <xf numFmtId="187" fontId="78" fillId="0" borderId="20" xfId="2898" applyNumberFormat="1" applyFont="1" applyFill="1" applyBorder="1" applyAlignment="1">
      <alignment vertical="center"/>
    </xf>
    <xf numFmtId="187" fontId="78" fillId="0" borderId="21" xfId="2898" applyNumberFormat="1" applyFont="1" applyFill="1" applyBorder="1" applyAlignment="1">
      <alignment vertical="center"/>
    </xf>
    <xf numFmtId="3" fontId="80" fillId="0" borderId="20" xfId="1603" applyNumberFormat="1" applyFont="1" applyFill="1" applyBorder="1" applyAlignment="1">
      <alignment horizontal="center" vertical="center" shrinkToFit="1"/>
    </xf>
    <xf numFmtId="187" fontId="81" fillId="0" borderId="20" xfId="1603" quotePrefix="1" applyFont="1" applyFill="1" applyBorder="1" applyAlignment="1">
      <alignment horizontal="right" vertical="center"/>
    </xf>
    <xf numFmtId="187" fontId="81" fillId="0" borderId="20" xfId="1603" applyFont="1" applyFill="1" applyBorder="1" applyAlignment="1">
      <alignment horizontal="right" vertical="center"/>
    </xf>
    <xf numFmtId="187" fontId="81" fillId="0" borderId="20" xfId="1603" applyFont="1" applyFill="1" applyBorder="1" applyAlignment="1">
      <alignment vertical="center"/>
    </xf>
    <xf numFmtId="0" fontId="81" fillId="0" borderId="20" xfId="2891" quotePrefix="1" applyFont="1" applyFill="1" applyBorder="1" applyAlignment="1">
      <alignment horizontal="center" vertical="center"/>
    </xf>
    <xf numFmtId="187" fontId="81" fillId="0" borderId="17" xfId="1603" applyFont="1" applyFill="1" applyBorder="1" applyAlignment="1">
      <alignment horizontal="right" vertical="center"/>
    </xf>
    <xf numFmtId="0" fontId="81" fillId="0" borderId="21" xfId="2893" quotePrefix="1" applyNumberFormat="1" applyFont="1" applyFill="1" applyBorder="1" applyAlignment="1">
      <alignment horizontal="center" vertical="center" shrinkToFit="1"/>
    </xf>
    <xf numFmtId="207" fontId="83" fillId="0" borderId="20" xfId="2892" applyNumberFormat="1" applyFont="1" applyFill="1" applyBorder="1" applyAlignment="1">
      <alignment vertical="center"/>
    </xf>
    <xf numFmtId="207" fontId="82" fillId="0" borderId="20" xfId="0" applyNumberFormat="1" applyFont="1" applyFill="1" applyBorder="1" applyAlignment="1" applyProtection="1">
      <alignment horizontal="right" vertical="center" wrapText="1"/>
      <protection locked="0"/>
    </xf>
    <xf numFmtId="207" fontId="82" fillId="0" borderId="20" xfId="2892" applyNumberFormat="1" applyFont="1" applyFill="1" applyBorder="1" applyAlignment="1">
      <alignment vertical="center"/>
    </xf>
    <xf numFmtId="3" fontId="78" fillId="0" borderId="17" xfId="1603" applyNumberFormat="1" applyFont="1" applyBorder="1" applyAlignment="1">
      <alignment horizontal="center" vertical="center"/>
    </xf>
    <xf numFmtId="0" fontId="0" fillId="0" borderId="0" xfId="0"/>
  </cellXfs>
  <cellStyles count="2910">
    <cellStyle name="_x000a_386grabber=M" xfId="1"/>
    <cellStyle name="??&amp;O?&amp;H?_x0008_??_x0007__x0001__x0001_" xfId="2"/>
    <cellStyle name="20% - 강조색1 2" xfId="3"/>
    <cellStyle name="20% - 강조색1 3" xfId="4"/>
    <cellStyle name="20% - 강조색2 2" xfId="5"/>
    <cellStyle name="20% - 강조색2 3" xfId="6"/>
    <cellStyle name="20% - 강조색3 2" xfId="7"/>
    <cellStyle name="20% - 강조색3 3" xfId="8"/>
    <cellStyle name="20% - 강조색4 2" xfId="9"/>
    <cellStyle name="20% - 강조색4 3" xfId="10"/>
    <cellStyle name="20% - 강조색5 2" xfId="11"/>
    <cellStyle name="20% - 강조색5 3" xfId="12"/>
    <cellStyle name="20% - 강조색6 2" xfId="13"/>
    <cellStyle name="20% - 강조색6 3" xfId="14"/>
    <cellStyle name="40% - 강조색1 2" xfId="15"/>
    <cellStyle name="40% - 강조색1 3" xfId="16"/>
    <cellStyle name="40% - 강조색2 2" xfId="17"/>
    <cellStyle name="40% - 강조색2 3" xfId="18"/>
    <cellStyle name="40% - 강조색3 2" xfId="19"/>
    <cellStyle name="40% - 강조색3 3" xfId="20"/>
    <cellStyle name="40% - 강조색4 2" xfId="21"/>
    <cellStyle name="40% - 강조색4 3" xfId="22"/>
    <cellStyle name="40% - 강조색5 2" xfId="23"/>
    <cellStyle name="40% - 강조색5 3" xfId="24"/>
    <cellStyle name="40% - 강조색6 2" xfId="25"/>
    <cellStyle name="40% - 강조색6 3" xfId="26"/>
    <cellStyle name="60% - 강조색1 2" xfId="27"/>
    <cellStyle name="60% - 강조색1 3" xfId="28"/>
    <cellStyle name="60% - 강조색2 2" xfId="29"/>
    <cellStyle name="60% - 강조색2 3" xfId="30"/>
    <cellStyle name="60% - 강조색3 2" xfId="31"/>
    <cellStyle name="60% - 강조색3 3" xfId="32"/>
    <cellStyle name="60% - 강조색4 2" xfId="33"/>
    <cellStyle name="60% - 강조색4 3" xfId="34"/>
    <cellStyle name="60% - 강조색5 2" xfId="35"/>
    <cellStyle name="60% - 강조색5 3" xfId="36"/>
    <cellStyle name="60% - 강조색6 2" xfId="37"/>
    <cellStyle name="60% - 강조색6 3" xfId="38"/>
    <cellStyle name="AeE­ [0]_0809ºn±³ " xfId="39"/>
    <cellStyle name="ÅëÈ­ [0]_¼ÕÀÍ¿¹»ê" xfId="40"/>
    <cellStyle name="AeE­ [0]_¼OAI¿¹≫e" xfId="41"/>
    <cellStyle name="ÅëÈ­ [0]_ÀÎ°Çºñ,¿ÜÁÖºñ" xfId="42"/>
    <cellStyle name="AeE­ [0]_AI°Cºn,μμ±Þºn" xfId="43"/>
    <cellStyle name="ÅëÈ­ [0]_laroux" xfId="44"/>
    <cellStyle name="AeE­ [0]_laroux_1" xfId="45"/>
    <cellStyle name="ÅëÈ­ [0]_laroux_1" xfId="46"/>
    <cellStyle name="AeE­ [0]_laroux_1 2" xfId="47"/>
    <cellStyle name="ÅëÈ­ [0]_laroux_1 2" xfId="48"/>
    <cellStyle name="AeE­ [0]_laroux_1 3" xfId="49"/>
    <cellStyle name="ÅëÈ­ [0]_laroux_1 3" xfId="50"/>
    <cellStyle name="AeE­ [0]_laroux_1 4" xfId="51"/>
    <cellStyle name="ÅëÈ­ [0]_laroux_1 4" xfId="52"/>
    <cellStyle name="AeE­ [0]_laroux_1 5" xfId="53"/>
    <cellStyle name="ÅëÈ­ [0]_laroux_1 5" xfId="54"/>
    <cellStyle name="AeE­ [0]_laroux_1_45-09 유통 금융 보험 및 기타서비스(97-109)" xfId="55"/>
    <cellStyle name="ÅëÈ­ [0]_laroux_1_45-09 유통 금융 보험 및 기타서비스(97-109)" xfId="56"/>
    <cellStyle name="AeE­ [0]_laroux_1_45-09 유통 금융 보험 및 기타서비스(97-109) 2" xfId="57"/>
    <cellStyle name="ÅëÈ­ [0]_laroux_1_45-09 유통 금융 보험 및 기타서비스(97-109) 2" xfId="58"/>
    <cellStyle name="AeE­ [0]_laroux_1_45-09 유통 금융 보험 및 기타서비스(97-109) 3" xfId="59"/>
    <cellStyle name="ÅëÈ­ [0]_laroux_1_45-09 유통 금융 보험 및 기타서비스(97-109) 3" xfId="60"/>
    <cellStyle name="AeE­ [0]_laroux_1_45-09 유통 금융 보험 및 기타서비스(97-109) 4" xfId="61"/>
    <cellStyle name="ÅëÈ­ [0]_laroux_1_45-09 유통 금융 보험 및 기타서비스(97-109) 4" xfId="62"/>
    <cellStyle name="AeE­ [0]_laroux_1_45-09 유통 금융 보험 및 기타서비스(97-109) 5" xfId="63"/>
    <cellStyle name="ÅëÈ­ [0]_laroux_1_45-09 유통 금융 보험 및 기타서비스(97-109) 5" xfId="64"/>
    <cellStyle name="AeE­ [0]_laroux_1_46-06 농림수산업" xfId="65"/>
    <cellStyle name="ÅëÈ­ [0]_laroux_1_46-06 농림수산업" xfId="66"/>
    <cellStyle name="AeE­ [0]_laroux_1_46-09 유통 금융 보험 및 기타서비스" xfId="67"/>
    <cellStyle name="ÅëÈ­ [0]_laroux_1_46-09 유통 금융 보험 및 기타서비스" xfId="68"/>
    <cellStyle name="AeE­ [0]_laroux_1_46-09 유통 금융 보험 및 기타서비스 2" xfId="69"/>
    <cellStyle name="ÅëÈ­ [0]_laroux_1_46-09 유통 금융 보험 및 기타서비스 2" xfId="70"/>
    <cellStyle name="AeE­ [0]_laroux_1_46-09 유통 금융 보험 및 기타서비스 3" xfId="71"/>
    <cellStyle name="ÅëÈ­ [0]_laroux_1_46-09 유통 금융 보험 및 기타서비스 3" xfId="72"/>
    <cellStyle name="AeE­ [0]_laroux_1_46-09 유통 금융 보험 및 기타서비스 4" xfId="73"/>
    <cellStyle name="ÅëÈ­ [0]_laroux_1_46-09 유통 금융 보험 및 기타서비스 4" xfId="74"/>
    <cellStyle name="AeE­ [0]_laroux_1_46-09 유통 금융 보험 및 기타서비스 5" xfId="75"/>
    <cellStyle name="ÅëÈ­ [0]_laroux_1_46-09 유통 금융 보험 및 기타서비스 5" xfId="76"/>
    <cellStyle name="AeE­ [0]_laroux_1_46-11 교통 관광 및 정보통신" xfId="77"/>
    <cellStyle name="ÅëÈ­ [0]_laroux_1_46-11 교통 관광 및 정보통신" xfId="78"/>
    <cellStyle name="AeE­ [0]_laroux_1_46-11 교통 관광 및 정보통신 2" xfId="79"/>
    <cellStyle name="ÅëÈ­ [0]_laroux_1_46-11 교통 관광 및 정보통신 2" xfId="80"/>
    <cellStyle name="AeE­ [0]_laroux_1_46-11 교통 관광 및 정보통신 3" xfId="81"/>
    <cellStyle name="ÅëÈ­ [0]_laroux_1_46-11 교통 관광 및 정보통신 3" xfId="82"/>
    <cellStyle name="AeE­ [0]_laroux_1_46-11 교통 관광 및 정보통신 4" xfId="83"/>
    <cellStyle name="ÅëÈ­ [0]_laroux_1_46-11 교통 관광 및 정보통신 4" xfId="84"/>
    <cellStyle name="AeE­ [0]_laroux_1_46-11 교통 관광 및 정보통신 5" xfId="85"/>
    <cellStyle name="ÅëÈ­ [0]_laroux_1_46-11 교통 관광 및 정보통신 5" xfId="86"/>
    <cellStyle name="AeE­ [0]_laroux_1_48-06 농림수산업" xfId="87"/>
    <cellStyle name="ÅëÈ­ [0]_laroux_1_48-06 농림수산업" xfId="88"/>
    <cellStyle name="AeE­ [0]_laroux_1_48-09 유통 금융 보험 및 기타서비스" xfId="89"/>
    <cellStyle name="ÅëÈ­ [0]_laroux_1_48-09 유통 금융 보험 및 기타서비스" xfId="90"/>
    <cellStyle name="AeE­ [0]_laroux_1_48-09 유통 금융 보험 및 기타서비스 2" xfId="91"/>
    <cellStyle name="ÅëÈ­ [0]_laroux_1_48-09 유통 금융 보험 및 기타서비스 2" xfId="92"/>
    <cellStyle name="AeE­ [0]_laroux_1_48-09 유통 금융 보험 및 기타서비스 3" xfId="93"/>
    <cellStyle name="ÅëÈ­ [0]_laroux_1_48-09 유통 금융 보험 및 기타서비스 3" xfId="94"/>
    <cellStyle name="AeE­ [0]_laroux_1_48-09 유통 금융 보험 및 기타서비스 4" xfId="95"/>
    <cellStyle name="ÅëÈ­ [0]_laroux_1_48-09 유통 금융 보험 및 기타서비스 4" xfId="96"/>
    <cellStyle name="AeE­ [0]_laroux_1_48-09 유통 금융 보험 및 기타서비스 5" xfId="97"/>
    <cellStyle name="ÅëÈ­ [0]_laroux_1_48-09 유통 금융 보험 및 기타서비스 5" xfId="98"/>
    <cellStyle name="AeE­ [0]_laroux_1_48-10 주택 건설" xfId="99"/>
    <cellStyle name="ÅëÈ­ [0]_laroux_1_48-10 주택 건설" xfId="100"/>
    <cellStyle name="AeE­ [0]_laroux_1_48-11 교통 관광 및 정보통신" xfId="101"/>
    <cellStyle name="ÅëÈ­ [0]_laroux_1_48-11 교통 관광 및 정보통신" xfId="102"/>
    <cellStyle name="AeE­ [0]_laroux_1_48-12 보건 및 사회보장" xfId="103"/>
    <cellStyle name="ÅëÈ­ [0]_laroux_1_48-12 보건 및 사회보장" xfId="104"/>
    <cellStyle name="AeE­ [0]_laroux_1_48-13 환경" xfId="105"/>
    <cellStyle name="ÅëÈ­ [0]_laroux_1_48-13 환경" xfId="106"/>
    <cellStyle name="AeE­ [0]_laroux_1_48-14 교육 및 문화" xfId="107"/>
    <cellStyle name="ÅëÈ­ [0]_laroux_1_48-14 교육 및 문화" xfId="108"/>
    <cellStyle name="AeE­ [0]_laroux_1_48-17 공공행정 및 사법" xfId="109"/>
    <cellStyle name="ÅëÈ­ [0]_laroux_1_48-17 공공행정 및 사법" xfId="110"/>
    <cellStyle name="AeE­ [0]_laroux_1_48-17 공공행정 및 사법 2" xfId="111"/>
    <cellStyle name="ÅëÈ­ [0]_laroux_1_48-17 공공행정 및 사법 2" xfId="112"/>
    <cellStyle name="AeE­ [0]_laroux_1_48-17 공공행정 및 사법 3" xfId="113"/>
    <cellStyle name="ÅëÈ­ [0]_laroux_1_48-17 공공행정 및 사법 3" xfId="114"/>
    <cellStyle name="AeE­ [0]_laroux_1_48-17 공공행정 및 사법 4" xfId="115"/>
    <cellStyle name="ÅëÈ­ [0]_laroux_1_48-17 공공행정 및 사법 4" xfId="116"/>
    <cellStyle name="AeE­ [0]_laroux_1_48-17 공공행정 및 사법 5" xfId="117"/>
    <cellStyle name="ÅëÈ­ [0]_laroux_1_48-17 공공행정 및 사법 5" xfId="118"/>
    <cellStyle name="AeE­ [0]_laroux_1_48-17 공공행정및사법(완)" xfId="119"/>
    <cellStyle name="ÅëÈ­ [0]_laroux_1_48-17 공공행정및사법(완)" xfId="120"/>
    <cellStyle name="AeE­ [0]_laroux_1_99 재가노인복지시설" xfId="121"/>
    <cellStyle name="ÅëÈ­ [0]_laroux_1_99 재가노인복지시설" xfId="122"/>
    <cellStyle name="AeE­ [0]_laroux_1_99 재가노인복지시설 2" xfId="123"/>
    <cellStyle name="ÅëÈ­ [0]_laroux_1_99 재가노인복지시설 2" xfId="124"/>
    <cellStyle name="AeE­ [0]_laroux_1_99 재가노인복지시설 3" xfId="125"/>
    <cellStyle name="ÅëÈ­ [0]_laroux_1_99 재가노인복지시설 3" xfId="126"/>
    <cellStyle name="AeE­ [0]_laroux_1_99 재가노인복지시설 4" xfId="127"/>
    <cellStyle name="ÅëÈ­ [0]_laroux_1_99 재가노인복지시설 4" xfId="128"/>
    <cellStyle name="AeE­ [0]_laroux_1_99 재가노인복지시설 5" xfId="129"/>
    <cellStyle name="ÅëÈ­ [0]_laroux_1_99 재가노인복지시설 5" xfId="130"/>
    <cellStyle name="AeE­ [0]_laroux_1_99 친환경농산물 인증현황" xfId="131"/>
    <cellStyle name="ÅëÈ­ [0]_laroux_1_99 친환경농산물 인증현황" xfId="132"/>
    <cellStyle name="AeE­ [0]_laroux_1_99 친환경농산물 인증현황 2" xfId="133"/>
    <cellStyle name="ÅëÈ­ [0]_laroux_1_99 친환경농산물 인증현황 2" xfId="134"/>
    <cellStyle name="AeE­ [0]_laroux_1_99 친환경농산물 인증현황 3" xfId="135"/>
    <cellStyle name="ÅëÈ­ [0]_laroux_1_99 친환경농산물 인증현황 3" xfId="136"/>
    <cellStyle name="AeE­ [0]_laroux_1_99 친환경농산물 인증현황 4" xfId="137"/>
    <cellStyle name="ÅëÈ­ [0]_laroux_1_99 친환경농산물 인증현황 4" xfId="138"/>
    <cellStyle name="AeE­ [0]_laroux_1_99 친환경농산물 인증현황 5" xfId="139"/>
    <cellStyle name="ÅëÈ­ [0]_laroux_1_99 친환경농산물 인증현황 5" xfId="140"/>
    <cellStyle name="AeE­ [0]_laroux_1_보건위생정책과" xfId="141"/>
    <cellStyle name="ÅëÈ­ [0]_laroux_1_보건위생정책과" xfId="142"/>
    <cellStyle name="AeE­ [0]_laroux_1_시군구" xfId="143"/>
    <cellStyle name="ÅëÈ­ [0]_laroux_1_시군구" xfId="144"/>
    <cellStyle name="AeE­ [0]_laroux_1_안산시" xfId="145"/>
    <cellStyle name="ÅëÈ­ [0]_laroux_1_안산시" xfId="146"/>
    <cellStyle name="AeE­ [0]_laroux_1_유통업체현황" xfId="147"/>
    <cellStyle name="ÅëÈ­ [0]_laroux_1_유통업체현황" xfId="148"/>
    <cellStyle name="AeE­ [0]_laroux_1_유통업체현황 2" xfId="149"/>
    <cellStyle name="ÅëÈ­ [0]_laroux_1_유통업체현황 2" xfId="150"/>
    <cellStyle name="AeE­ [0]_laroux_1_유통업체현황 3" xfId="151"/>
    <cellStyle name="ÅëÈ­ [0]_laroux_1_유통업체현황 3" xfId="152"/>
    <cellStyle name="AeE­ [0]_laroux_1_유통업체현황 4" xfId="153"/>
    <cellStyle name="ÅëÈ­ [0]_laroux_1_유통업체현황 4" xfId="154"/>
    <cellStyle name="AeE­ [0]_laroux_1_유통업체현황 5" xfId="155"/>
    <cellStyle name="ÅëÈ­ [0]_laroux_1_유통업체현황 5" xfId="156"/>
    <cellStyle name="AeE­ [0]_laroux_1_토지정보과(제출)," xfId="157"/>
    <cellStyle name="ÅëÈ­ [0]_laroux_1_토지정보과(제출)," xfId="158"/>
    <cellStyle name="AeE­ [0]_laroux_1_평택시" xfId="159"/>
    <cellStyle name="ÅëÈ­ [0]_laroux_1_평택시" xfId="160"/>
    <cellStyle name="AeE­ [0]_laroux_2" xfId="161"/>
    <cellStyle name="ÅëÈ­ [0]_laroux_2" xfId="162"/>
    <cellStyle name="AeE­ [0]_laroux_2 2" xfId="163"/>
    <cellStyle name="ÅëÈ­ [0]_laroux_2 2" xfId="164"/>
    <cellStyle name="AeE­ [0]_laroux_2 3" xfId="165"/>
    <cellStyle name="ÅëÈ­ [0]_laroux_2 3" xfId="166"/>
    <cellStyle name="AeE­ [0]_laroux_2 4" xfId="167"/>
    <cellStyle name="ÅëÈ­ [0]_laroux_2 4" xfId="168"/>
    <cellStyle name="AeE­ [0]_laroux_2 5" xfId="169"/>
    <cellStyle name="ÅëÈ­ [0]_laroux_2 5" xfId="170"/>
    <cellStyle name="AeE­ [0]_laroux_2_41-06농림16" xfId="171"/>
    <cellStyle name="ÅëÈ­ [0]_laroux_2_41-06농림16" xfId="172"/>
    <cellStyle name="AeE­ [0]_laroux_2_41-06농림16 2" xfId="173"/>
    <cellStyle name="ÅëÈ­ [0]_laroux_2_41-06농림16 2" xfId="174"/>
    <cellStyle name="AeE­ [0]_laroux_2_41-06농림16 3" xfId="175"/>
    <cellStyle name="ÅëÈ­ [0]_laroux_2_41-06농림16 3" xfId="176"/>
    <cellStyle name="AeE­ [0]_laroux_2_41-06농림16 4" xfId="177"/>
    <cellStyle name="ÅëÈ­ [0]_laroux_2_41-06농림16 4" xfId="178"/>
    <cellStyle name="AeE­ [0]_laroux_2_41-06농림16 5" xfId="179"/>
    <cellStyle name="ÅëÈ­ [0]_laroux_2_41-06농림16 5" xfId="180"/>
    <cellStyle name="AeE­ [0]_laroux_2_41-06농림16_45-09 유통 금융 보험 및 기타서비스(97-109)" xfId="181"/>
    <cellStyle name="ÅëÈ­ [0]_laroux_2_41-06농림16_45-09 유통 금융 보험 및 기타서비스(97-109)" xfId="182"/>
    <cellStyle name="AeE­ [0]_laroux_2_41-06농림16_45-09 유통 금융 보험 및 기타서비스(97-109) 2" xfId="183"/>
    <cellStyle name="ÅëÈ­ [0]_laroux_2_41-06농림16_45-09 유통 금융 보험 및 기타서비스(97-109) 2" xfId="184"/>
    <cellStyle name="AeE­ [0]_laroux_2_41-06농림16_45-09 유통 금융 보험 및 기타서비스(97-109) 3" xfId="185"/>
    <cellStyle name="ÅëÈ­ [0]_laroux_2_41-06농림16_45-09 유통 금융 보험 및 기타서비스(97-109) 3" xfId="186"/>
    <cellStyle name="AeE­ [0]_laroux_2_41-06농림16_45-09 유통 금융 보험 및 기타서비스(97-109) 4" xfId="187"/>
    <cellStyle name="ÅëÈ­ [0]_laroux_2_41-06농림16_45-09 유통 금융 보험 및 기타서비스(97-109) 4" xfId="188"/>
    <cellStyle name="AeE­ [0]_laroux_2_41-06농림16_45-09 유통 금융 보험 및 기타서비스(97-109) 5" xfId="189"/>
    <cellStyle name="ÅëÈ­ [0]_laroux_2_41-06농림16_45-09 유통 금융 보험 및 기타서비스(97-109) 5" xfId="190"/>
    <cellStyle name="AeE­ [0]_laroux_2_41-06농림16_46-06 농림수산업" xfId="191"/>
    <cellStyle name="ÅëÈ­ [0]_laroux_2_41-06농림16_46-06 농림수산업" xfId="192"/>
    <cellStyle name="AeE­ [0]_laroux_2_41-06농림16_46-09 유통 금융 보험 및 기타서비스" xfId="193"/>
    <cellStyle name="ÅëÈ­ [0]_laroux_2_41-06농림16_46-09 유통 금융 보험 및 기타서비스" xfId="194"/>
    <cellStyle name="AeE­ [0]_laroux_2_41-06농림16_46-09 유통 금융 보험 및 기타서비스 2" xfId="195"/>
    <cellStyle name="ÅëÈ­ [0]_laroux_2_41-06농림16_46-09 유통 금융 보험 및 기타서비스 2" xfId="196"/>
    <cellStyle name="AeE­ [0]_laroux_2_41-06농림16_46-09 유통 금융 보험 및 기타서비스 3" xfId="197"/>
    <cellStyle name="ÅëÈ­ [0]_laroux_2_41-06농림16_46-09 유통 금융 보험 및 기타서비스 3" xfId="198"/>
    <cellStyle name="AeE­ [0]_laroux_2_41-06농림16_46-09 유통 금융 보험 및 기타서비스 4" xfId="199"/>
    <cellStyle name="ÅëÈ­ [0]_laroux_2_41-06농림16_46-09 유통 금융 보험 및 기타서비스 4" xfId="200"/>
    <cellStyle name="AeE­ [0]_laroux_2_41-06농림16_46-09 유통 금융 보험 및 기타서비스 5" xfId="201"/>
    <cellStyle name="ÅëÈ­ [0]_laroux_2_41-06농림16_46-09 유통 금융 보험 및 기타서비스 5" xfId="202"/>
    <cellStyle name="AeE­ [0]_laroux_2_41-06농림16_46-11 교통 관광 및 정보통신" xfId="203"/>
    <cellStyle name="ÅëÈ­ [0]_laroux_2_41-06농림16_46-11 교통 관광 및 정보통신" xfId="204"/>
    <cellStyle name="AeE­ [0]_laroux_2_41-06농림16_46-11 교통 관광 및 정보통신 2" xfId="205"/>
    <cellStyle name="ÅëÈ­ [0]_laroux_2_41-06농림16_46-11 교통 관광 및 정보통신 2" xfId="206"/>
    <cellStyle name="AeE­ [0]_laroux_2_41-06농림16_46-11 교통 관광 및 정보통신 3" xfId="207"/>
    <cellStyle name="ÅëÈ­ [0]_laroux_2_41-06농림16_46-11 교통 관광 및 정보통신 3" xfId="208"/>
    <cellStyle name="AeE­ [0]_laroux_2_41-06농림16_46-11 교통 관광 및 정보통신 4" xfId="209"/>
    <cellStyle name="ÅëÈ­ [0]_laroux_2_41-06농림16_46-11 교통 관광 및 정보통신 4" xfId="210"/>
    <cellStyle name="AeE­ [0]_laroux_2_41-06농림16_46-11 교통 관광 및 정보통신 5" xfId="211"/>
    <cellStyle name="ÅëÈ­ [0]_laroux_2_41-06농림16_46-11 교통 관광 및 정보통신 5" xfId="212"/>
    <cellStyle name="AeE­ [0]_laroux_2_41-06농림16_48-06 농림수산업" xfId="213"/>
    <cellStyle name="ÅëÈ­ [0]_laroux_2_41-06농림16_48-06 농림수산업" xfId="214"/>
    <cellStyle name="AeE­ [0]_laroux_2_41-06농림16_48-09 유통 금융 보험 및 기타서비스" xfId="215"/>
    <cellStyle name="ÅëÈ­ [0]_laroux_2_41-06농림16_48-09 유통 금융 보험 및 기타서비스" xfId="216"/>
    <cellStyle name="AeE­ [0]_laroux_2_41-06농림16_48-09 유통 금융 보험 및 기타서비스 2" xfId="217"/>
    <cellStyle name="ÅëÈ­ [0]_laroux_2_41-06농림16_48-09 유통 금융 보험 및 기타서비스 2" xfId="218"/>
    <cellStyle name="AeE­ [0]_laroux_2_41-06농림16_48-09 유통 금융 보험 및 기타서비스 3" xfId="219"/>
    <cellStyle name="ÅëÈ­ [0]_laroux_2_41-06농림16_48-09 유통 금융 보험 및 기타서비스 3" xfId="220"/>
    <cellStyle name="AeE­ [0]_laroux_2_41-06농림16_48-09 유통 금융 보험 및 기타서비스 4" xfId="221"/>
    <cellStyle name="ÅëÈ­ [0]_laroux_2_41-06농림16_48-09 유통 금융 보험 및 기타서비스 4" xfId="222"/>
    <cellStyle name="AeE­ [0]_laroux_2_41-06농림16_48-09 유통 금융 보험 및 기타서비스 5" xfId="223"/>
    <cellStyle name="ÅëÈ­ [0]_laroux_2_41-06농림16_48-09 유통 금융 보험 및 기타서비스 5" xfId="224"/>
    <cellStyle name="AeE­ [0]_laroux_2_41-06농림16_48-10 주택 건설" xfId="225"/>
    <cellStyle name="ÅëÈ­ [0]_laroux_2_41-06농림16_48-10 주택 건설" xfId="226"/>
    <cellStyle name="AeE­ [0]_laroux_2_41-06농림16_48-11 교통 관광 및 정보통신" xfId="227"/>
    <cellStyle name="ÅëÈ­ [0]_laroux_2_41-06농림16_48-11 교통 관광 및 정보통신" xfId="228"/>
    <cellStyle name="AeE­ [0]_laroux_2_41-06농림16_48-12 보건 및 사회보장" xfId="229"/>
    <cellStyle name="ÅëÈ­ [0]_laroux_2_41-06농림16_48-12 보건 및 사회보장" xfId="230"/>
    <cellStyle name="AeE­ [0]_laroux_2_41-06농림16_48-13 환경" xfId="231"/>
    <cellStyle name="ÅëÈ­ [0]_laroux_2_41-06농림16_48-13 환경" xfId="232"/>
    <cellStyle name="AeE­ [0]_laroux_2_41-06농림16_48-14 교육 및 문화" xfId="233"/>
    <cellStyle name="ÅëÈ­ [0]_laroux_2_41-06농림16_48-14 교육 및 문화" xfId="234"/>
    <cellStyle name="AeE­ [0]_laroux_2_41-06농림16_48-17 공공행정 및 사법" xfId="235"/>
    <cellStyle name="ÅëÈ­ [0]_laroux_2_41-06농림16_48-17 공공행정 및 사법" xfId="236"/>
    <cellStyle name="AeE­ [0]_laroux_2_41-06농림16_48-17 공공행정 및 사법 2" xfId="237"/>
    <cellStyle name="ÅëÈ­ [0]_laroux_2_41-06농림16_48-17 공공행정 및 사법 2" xfId="238"/>
    <cellStyle name="AeE­ [0]_laroux_2_41-06농림16_48-17 공공행정 및 사법 3" xfId="239"/>
    <cellStyle name="ÅëÈ­ [0]_laroux_2_41-06농림16_48-17 공공행정 및 사법 3" xfId="240"/>
    <cellStyle name="AeE­ [0]_laroux_2_41-06농림16_48-17 공공행정 및 사법 4" xfId="241"/>
    <cellStyle name="ÅëÈ­ [0]_laroux_2_41-06농림16_48-17 공공행정 및 사법 4" xfId="242"/>
    <cellStyle name="AeE­ [0]_laroux_2_41-06농림16_48-17 공공행정 및 사법 5" xfId="243"/>
    <cellStyle name="ÅëÈ­ [0]_laroux_2_41-06농림16_48-17 공공행정 및 사법 5" xfId="244"/>
    <cellStyle name="AeE­ [0]_laroux_2_41-06농림16_48-17 공공행정및사법(완)" xfId="245"/>
    <cellStyle name="ÅëÈ­ [0]_laroux_2_41-06농림16_48-17 공공행정및사법(완)" xfId="246"/>
    <cellStyle name="AeE­ [0]_laroux_2_41-06농림16_99 재가노인복지시설" xfId="247"/>
    <cellStyle name="ÅëÈ­ [0]_laroux_2_41-06농림16_99 재가노인복지시설" xfId="248"/>
    <cellStyle name="AeE­ [0]_laroux_2_41-06농림16_99 재가노인복지시설 2" xfId="249"/>
    <cellStyle name="ÅëÈ­ [0]_laroux_2_41-06농림16_99 재가노인복지시설 2" xfId="250"/>
    <cellStyle name="AeE­ [0]_laroux_2_41-06농림16_99 재가노인복지시설 3" xfId="251"/>
    <cellStyle name="ÅëÈ­ [0]_laroux_2_41-06농림16_99 재가노인복지시설 3" xfId="252"/>
    <cellStyle name="AeE­ [0]_laroux_2_41-06농림16_99 재가노인복지시설 4" xfId="253"/>
    <cellStyle name="ÅëÈ­ [0]_laroux_2_41-06농림16_99 재가노인복지시설 4" xfId="254"/>
    <cellStyle name="AeE­ [0]_laroux_2_41-06농림16_99 재가노인복지시설 5" xfId="255"/>
    <cellStyle name="ÅëÈ­ [0]_laroux_2_41-06농림16_99 재가노인복지시설 5" xfId="256"/>
    <cellStyle name="AeE­ [0]_laroux_2_41-06농림16_99 친환경농산물 인증현황" xfId="257"/>
    <cellStyle name="ÅëÈ­ [0]_laroux_2_41-06농림16_99 친환경농산물 인증현황" xfId="258"/>
    <cellStyle name="AeE­ [0]_laroux_2_41-06농림16_99 친환경농산물 인증현황 2" xfId="259"/>
    <cellStyle name="ÅëÈ­ [0]_laroux_2_41-06농림16_99 친환경농산물 인증현황 2" xfId="260"/>
    <cellStyle name="AeE­ [0]_laroux_2_41-06농림16_99 친환경농산물 인증현황 3" xfId="261"/>
    <cellStyle name="ÅëÈ­ [0]_laroux_2_41-06농림16_99 친환경농산물 인증현황 3" xfId="262"/>
    <cellStyle name="AeE­ [0]_laroux_2_41-06농림16_99 친환경농산물 인증현황 4" xfId="263"/>
    <cellStyle name="ÅëÈ­ [0]_laroux_2_41-06농림16_99 친환경농산물 인증현황 4" xfId="264"/>
    <cellStyle name="AeE­ [0]_laroux_2_41-06농림16_99 친환경농산물 인증현황 5" xfId="265"/>
    <cellStyle name="ÅëÈ­ [0]_laroux_2_41-06농림16_99 친환경농산물 인증현황 5" xfId="266"/>
    <cellStyle name="AeE­ [0]_laroux_2_41-06농림16_보건위생정책과" xfId="267"/>
    <cellStyle name="ÅëÈ­ [0]_laroux_2_41-06농림16_보건위생정책과" xfId="268"/>
    <cellStyle name="AeE­ [0]_laroux_2_41-06농림16_시군구" xfId="269"/>
    <cellStyle name="ÅëÈ­ [0]_laroux_2_41-06농림16_시군구" xfId="270"/>
    <cellStyle name="AeE­ [0]_laroux_2_41-06농림16_안산시" xfId="271"/>
    <cellStyle name="ÅëÈ­ [0]_laroux_2_41-06농림16_안산시" xfId="272"/>
    <cellStyle name="AeE­ [0]_laroux_2_41-06농림16_유통업체현황" xfId="273"/>
    <cellStyle name="ÅëÈ­ [0]_laroux_2_41-06농림16_유통업체현황" xfId="274"/>
    <cellStyle name="AeE­ [0]_laroux_2_41-06농림16_유통업체현황 2" xfId="275"/>
    <cellStyle name="ÅëÈ­ [0]_laroux_2_41-06농림16_유통업체현황 2" xfId="276"/>
    <cellStyle name="AeE­ [0]_laroux_2_41-06농림16_유통업체현황 3" xfId="277"/>
    <cellStyle name="ÅëÈ­ [0]_laroux_2_41-06농림16_유통업체현황 3" xfId="278"/>
    <cellStyle name="AeE­ [0]_laroux_2_41-06농림16_유통업체현황 4" xfId="279"/>
    <cellStyle name="ÅëÈ­ [0]_laroux_2_41-06농림16_유통업체현황 4" xfId="280"/>
    <cellStyle name="AeE­ [0]_laroux_2_41-06농림16_유통업체현황 5" xfId="281"/>
    <cellStyle name="ÅëÈ­ [0]_laroux_2_41-06농림16_유통업체현황 5" xfId="282"/>
    <cellStyle name="AeE­ [0]_laroux_2_41-06농림16_토지정보과(제출)," xfId="283"/>
    <cellStyle name="ÅëÈ­ [0]_laroux_2_41-06농림16_토지정보과(제출)," xfId="284"/>
    <cellStyle name="AeE­ [0]_laroux_2_41-06농림16_평택시" xfId="285"/>
    <cellStyle name="ÅëÈ­ [0]_laroux_2_41-06농림16_평택시" xfId="286"/>
    <cellStyle name="AeE­ [0]_laroux_2_41-06농림41" xfId="287"/>
    <cellStyle name="ÅëÈ­ [0]_laroux_2_41-06농림41" xfId="288"/>
    <cellStyle name="AeE­ [0]_laroux_2_41-06농림41 2" xfId="289"/>
    <cellStyle name="ÅëÈ­ [0]_laroux_2_41-06농림41 2" xfId="290"/>
    <cellStyle name="AeE­ [0]_laroux_2_41-06농림41 3" xfId="291"/>
    <cellStyle name="ÅëÈ­ [0]_laroux_2_41-06농림41 3" xfId="292"/>
    <cellStyle name="AeE­ [0]_laroux_2_41-06농림41 4" xfId="293"/>
    <cellStyle name="ÅëÈ­ [0]_laroux_2_41-06농림41 4" xfId="294"/>
    <cellStyle name="AeE­ [0]_laroux_2_41-06농림41 5" xfId="295"/>
    <cellStyle name="ÅëÈ­ [0]_laroux_2_41-06농림41 5" xfId="296"/>
    <cellStyle name="AeE­ [0]_laroux_2_45-09 유통 금융 보험 및 기타서비스(97-109)" xfId="297"/>
    <cellStyle name="ÅëÈ­ [0]_laroux_2_45-09 유통 금융 보험 및 기타서비스(97-109)" xfId="298"/>
    <cellStyle name="AeE­ [0]_laroux_2_45-09 유통 금융 보험 및 기타서비스(97-109) 2" xfId="299"/>
    <cellStyle name="ÅëÈ­ [0]_laroux_2_45-09 유통 금융 보험 및 기타서비스(97-109) 2" xfId="300"/>
    <cellStyle name="AeE­ [0]_laroux_2_45-09 유통 금융 보험 및 기타서비스(97-109) 3" xfId="301"/>
    <cellStyle name="ÅëÈ­ [0]_laroux_2_45-09 유통 금융 보험 및 기타서비스(97-109) 3" xfId="302"/>
    <cellStyle name="AeE­ [0]_laroux_2_45-09 유통 금융 보험 및 기타서비스(97-109) 4" xfId="303"/>
    <cellStyle name="ÅëÈ­ [0]_laroux_2_45-09 유통 금융 보험 및 기타서비스(97-109) 4" xfId="304"/>
    <cellStyle name="AeE­ [0]_laroux_2_45-09 유통 금융 보험 및 기타서비스(97-109) 5" xfId="305"/>
    <cellStyle name="ÅëÈ­ [0]_laroux_2_45-09 유통 금융 보험 및 기타서비스(97-109) 5" xfId="306"/>
    <cellStyle name="AeE­ [0]_laroux_2_46-06 농림수산업" xfId="307"/>
    <cellStyle name="ÅëÈ­ [0]_laroux_2_46-06 농림수산업" xfId="308"/>
    <cellStyle name="AeE­ [0]_laroux_2_46-09 유통 금융 보험 및 기타서비스" xfId="309"/>
    <cellStyle name="ÅëÈ­ [0]_laroux_2_46-09 유통 금융 보험 및 기타서비스" xfId="310"/>
    <cellStyle name="AeE­ [0]_laroux_2_46-09 유통 금융 보험 및 기타서비스 2" xfId="311"/>
    <cellStyle name="ÅëÈ­ [0]_laroux_2_46-09 유통 금융 보험 및 기타서비스 2" xfId="312"/>
    <cellStyle name="AeE­ [0]_laroux_2_46-09 유통 금융 보험 및 기타서비스 3" xfId="313"/>
    <cellStyle name="ÅëÈ­ [0]_laroux_2_46-09 유통 금융 보험 및 기타서비스 3" xfId="314"/>
    <cellStyle name="AeE­ [0]_laroux_2_46-09 유통 금융 보험 및 기타서비스 4" xfId="315"/>
    <cellStyle name="ÅëÈ­ [0]_laroux_2_46-09 유통 금융 보험 및 기타서비스 4" xfId="316"/>
    <cellStyle name="AeE­ [0]_laroux_2_46-09 유통 금융 보험 및 기타서비스 5" xfId="317"/>
    <cellStyle name="ÅëÈ­ [0]_laroux_2_46-09 유통 금융 보험 및 기타서비스 5" xfId="318"/>
    <cellStyle name="AeE­ [0]_laroux_2_46-11 교통 관광 및 정보통신" xfId="319"/>
    <cellStyle name="ÅëÈ­ [0]_laroux_2_46-11 교통 관광 및 정보통신" xfId="320"/>
    <cellStyle name="AeE­ [0]_laroux_2_46-11 교통 관광 및 정보통신 2" xfId="321"/>
    <cellStyle name="ÅëÈ­ [0]_laroux_2_46-11 교통 관광 및 정보통신 2" xfId="322"/>
    <cellStyle name="AeE­ [0]_laroux_2_46-11 교통 관광 및 정보통신 3" xfId="323"/>
    <cellStyle name="ÅëÈ­ [0]_laroux_2_46-11 교통 관광 및 정보통신 3" xfId="324"/>
    <cellStyle name="AeE­ [0]_laroux_2_46-11 교통 관광 및 정보통신 4" xfId="325"/>
    <cellStyle name="ÅëÈ­ [0]_laroux_2_46-11 교통 관광 및 정보통신 4" xfId="326"/>
    <cellStyle name="AeE­ [0]_laroux_2_46-11 교통 관광 및 정보통신 5" xfId="327"/>
    <cellStyle name="ÅëÈ­ [0]_laroux_2_46-11 교통 관광 및 정보통신 5" xfId="328"/>
    <cellStyle name="AeE­ [0]_laroux_2_48-06 농림수산업" xfId="329"/>
    <cellStyle name="ÅëÈ­ [0]_laroux_2_48-06 농림수산업" xfId="330"/>
    <cellStyle name="AeE­ [0]_laroux_2_48-09 유통 금융 보험 및 기타서비스" xfId="331"/>
    <cellStyle name="ÅëÈ­ [0]_laroux_2_48-09 유통 금융 보험 및 기타서비스" xfId="332"/>
    <cellStyle name="AeE­ [0]_laroux_2_48-09 유통 금융 보험 및 기타서비스 2" xfId="333"/>
    <cellStyle name="ÅëÈ­ [0]_laroux_2_48-09 유통 금융 보험 및 기타서비스 2" xfId="334"/>
    <cellStyle name="AeE­ [0]_laroux_2_48-09 유통 금융 보험 및 기타서비스 3" xfId="335"/>
    <cellStyle name="ÅëÈ­ [0]_laroux_2_48-09 유통 금융 보험 및 기타서비스 3" xfId="336"/>
    <cellStyle name="AeE­ [0]_laroux_2_48-09 유통 금융 보험 및 기타서비스 4" xfId="337"/>
    <cellStyle name="ÅëÈ­ [0]_laroux_2_48-09 유통 금융 보험 및 기타서비스 4" xfId="338"/>
    <cellStyle name="AeE­ [0]_laroux_2_48-09 유통 금융 보험 및 기타서비스 5" xfId="339"/>
    <cellStyle name="ÅëÈ­ [0]_laroux_2_48-09 유통 금융 보험 및 기타서비스 5" xfId="340"/>
    <cellStyle name="AeE­ [0]_laroux_2_48-10 주택 건설" xfId="341"/>
    <cellStyle name="ÅëÈ­ [0]_laroux_2_48-10 주택 건설" xfId="342"/>
    <cellStyle name="AeE­ [0]_laroux_2_48-11 교통 관광 및 정보통신" xfId="343"/>
    <cellStyle name="ÅëÈ­ [0]_laroux_2_48-11 교통 관광 및 정보통신" xfId="344"/>
    <cellStyle name="AeE­ [0]_laroux_2_48-12 보건 및 사회보장" xfId="345"/>
    <cellStyle name="ÅëÈ­ [0]_laroux_2_48-12 보건 및 사회보장" xfId="346"/>
    <cellStyle name="AeE­ [0]_laroux_2_48-13 환경" xfId="347"/>
    <cellStyle name="ÅëÈ­ [0]_laroux_2_48-13 환경" xfId="348"/>
    <cellStyle name="AeE­ [0]_laroux_2_48-14 교육 및 문화" xfId="349"/>
    <cellStyle name="ÅëÈ­ [0]_laroux_2_48-14 교육 및 문화" xfId="350"/>
    <cellStyle name="AeE­ [0]_laroux_2_48-17 공공행정 및 사법" xfId="351"/>
    <cellStyle name="ÅëÈ­ [0]_laroux_2_48-17 공공행정 및 사법" xfId="352"/>
    <cellStyle name="AeE­ [0]_laroux_2_48-17 공공행정 및 사법 2" xfId="353"/>
    <cellStyle name="ÅëÈ­ [0]_laroux_2_48-17 공공행정 및 사법 2" xfId="354"/>
    <cellStyle name="AeE­ [0]_laroux_2_48-17 공공행정 및 사법 3" xfId="355"/>
    <cellStyle name="ÅëÈ­ [0]_laroux_2_48-17 공공행정 및 사법 3" xfId="356"/>
    <cellStyle name="AeE­ [0]_laroux_2_48-17 공공행정 및 사법 4" xfId="357"/>
    <cellStyle name="ÅëÈ­ [0]_laroux_2_48-17 공공행정 및 사법 4" xfId="358"/>
    <cellStyle name="AeE­ [0]_laroux_2_48-17 공공행정 및 사법 5" xfId="359"/>
    <cellStyle name="ÅëÈ­ [0]_laroux_2_48-17 공공행정 및 사법 5" xfId="360"/>
    <cellStyle name="AeE­ [0]_laroux_2_48-17 공공행정및사법(완)" xfId="361"/>
    <cellStyle name="ÅëÈ­ [0]_laroux_2_48-17 공공행정및사법(완)" xfId="362"/>
    <cellStyle name="AeE­ [0]_laroux_2_99 재가노인복지시설" xfId="363"/>
    <cellStyle name="ÅëÈ­ [0]_laroux_2_99 재가노인복지시설" xfId="364"/>
    <cellStyle name="AeE­ [0]_laroux_2_99 재가노인복지시설 2" xfId="365"/>
    <cellStyle name="ÅëÈ­ [0]_laroux_2_99 재가노인복지시설 2" xfId="366"/>
    <cellStyle name="AeE­ [0]_laroux_2_99 재가노인복지시설 3" xfId="367"/>
    <cellStyle name="ÅëÈ­ [0]_laroux_2_99 재가노인복지시설 3" xfId="368"/>
    <cellStyle name="AeE­ [0]_laroux_2_99 재가노인복지시설 4" xfId="369"/>
    <cellStyle name="ÅëÈ­ [0]_laroux_2_99 재가노인복지시설 4" xfId="370"/>
    <cellStyle name="AeE­ [0]_laroux_2_99 재가노인복지시설 5" xfId="371"/>
    <cellStyle name="ÅëÈ­ [0]_laroux_2_99 재가노인복지시설 5" xfId="372"/>
    <cellStyle name="AeE­ [0]_laroux_2_99 친환경농산물 인증현황" xfId="373"/>
    <cellStyle name="ÅëÈ­ [0]_laroux_2_99 친환경농산물 인증현황" xfId="374"/>
    <cellStyle name="AeE­ [0]_laroux_2_99 친환경농산물 인증현황 2" xfId="375"/>
    <cellStyle name="ÅëÈ­ [0]_laroux_2_99 친환경농산물 인증현황 2" xfId="376"/>
    <cellStyle name="AeE­ [0]_laroux_2_99 친환경농산물 인증현황 3" xfId="377"/>
    <cellStyle name="ÅëÈ­ [0]_laroux_2_99 친환경농산물 인증현황 3" xfId="378"/>
    <cellStyle name="AeE­ [0]_laroux_2_99 친환경농산물 인증현황 4" xfId="379"/>
    <cellStyle name="ÅëÈ­ [0]_laroux_2_99 친환경농산물 인증현황 4" xfId="380"/>
    <cellStyle name="AeE­ [0]_laroux_2_99 친환경농산물 인증현황 5" xfId="381"/>
    <cellStyle name="ÅëÈ­ [0]_laroux_2_99 친환경농산물 인증현황 5" xfId="382"/>
    <cellStyle name="AeE­ [0]_laroux_2_보건위생정책과" xfId="383"/>
    <cellStyle name="ÅëÈ­ [0]_laroux_2_보건위생정책과" xfId="384"/>
    <cellStyle name="AeE­ [0]_laroux_2_시군구" xfId="385"/>
    <cellStyle name="ÅëÈ­ [0]_laroux_2_시군구" xfId="386"/>
    <cellStyle name="AeE­ [0]_laroux_2_안산시" xfId="387"/>
    <cellStyle name="ÅëÈ­ [0]_laroux_2_안산시" xfId="388"/>
    <cellStyle name="AeE­ [0]_laroux_2_유통업체현황" xfId="389"/>
    <cellStyle name="ÅëÈ­ [0]_laroux_2_유통업체현황" xfId="390"/>
    <cellStyle name="AeE­ [0]_laroux_2_유통업체현황 2" xfId="391"/>
    <cellStyle name="ÅëÈ­ [0]_laroux_2_유통업체현황 2" xfId="392"/>
    <cellStyle name="AeE­ [0]_laroux_2_유통업체현황 3" xfId="393"/>
    <cellStyle name="ÅëÈ­ [0]_laroux_2_유통업체현황 3" xfId="394"/>
    <cellStyle name="AeE­ [0]_laroux_2_유통업체현황 4" xfId="395"/>
    <cellStyle name="ÅëÈ­ [0]_laroux_2_유통업체현황 4" xfId="396"/>
    <cellStyle name="AeE­ [0]_laroux_2_유통업체현황 5" xfId="397"/>
    <cellStyle name="ÅëÈ­ [0]_laroux_2_유통업체현황 5" xfId="398"/>
    <cellStyle name="AeE­ [0]_laroux_2_토지정보과(제출)," xfId="399"/>
    <cellStyle name="ÅëÈ­ [0]_laroux_2_토지정보과(제출)," xfId="400"/>
    <cellStyle name="AeE­ [0]_laroux_2_평택시" xfId="401"/>
    <cellStyle name="ÅëÈ­ [0]_laroux_2_평택시" xfId="402"/>
    <cellStyle name="AeE­ [0]_Sheet1" xfId="403"/>
    <cellStyle name="ÅëÈ­ [0]_Sheet1" xfId="404"/>
    <cellStyle name="AeE­ [0]_Sheet1 2" xfId="405"/>
    <cellStyle name="ÅëÈ­ [0]_Sheet1 2" xfId="406"/>
    <cellStyle name="AeE­ [0]_Sheet1 3" xfId="407"/>
    <cellStyle name="ÅëÈ­ [0]_Sheet1 3" xfId="408"/>
    <cellStyle name="AeE­ [0]_Sheet1 4" xfId="409"/>
    <cellStyle name="ÅëÈ­ [0]_Sheet1 4" xfId="410"/>
    <cellStyle name="AeE­ [0]_Sheet1 5" xfId="411"/>
    <cellStyle name="ÅëÈ­ [0]_Sheet1 5" xfId="412"/>
    <cellStyle name="AeE­ [0]_Sheet1_45-09 유통 금융 보험 및 기타서비스(97-109)" xfId="413"/>
    <cellStyle name="ÅëÈ­ [0]_Sheet1_45-09 유통 금융 보험 및 기타서비스(97-109)" xfId="414"/>
    <cellStyle name="AeE­ [0]_Sheet1_45-09 유통 금융 보험 및 기타서비스(97-109) 2" xfId="415"/>
    <cellStyle name="ÅëÈ­ [0]_Sheet1_45-09 유통 금융 보험 및 기타서비스(97-109) 2" xfId="416"/>
    <cellStyle name="AeE­ [0]_Sheet1_45-09 유통 금융 보험 및 기타서비스(97-109) 3" xfId="417"/>
    <cellStyle name="ÅëÈ­ [0]_Sheet1_45-09 유통 금융 보험 및 기타서비스(97-109) 3" xfId="418"/>
    <cellStyle name="AeE­ [0]_Sheet1_45-09 유통 금융 보험 및 기타서비스(97-109) 4" xfId="419"/>
    <cellStyle name="ÅëÈ­ [0]_Sheet1_45-09 유통 금융 보험 및 기타서비스(97-109) 4" xfId="420"/>
    <cellStyle name="AeE­ [0]_Sheet1_45-09 유통 금융 보험 및 기타서비스(97-109) 5" xfId="421"/>
    <cellStyle name="ÅëÈ­ [0]_Sheet1_45-09 유통 금융 보험 및 기타서비스(97-109) 5" xfId="422"/>
    <cellStyle name="AeE­ [0]_Sheet1_46-06 농림수산업" xfId="423"/>
    <cellStyle name="ÅëÈ­ [0]_Sheet1_46-06 농림수산업" xfId="424"/>
    <cellStyle name="AeE­ [0]_Sheet1_46-09 유통 금융 보험 및 기타서비스" xfId="425"/>
    <cellStyle name="ÅëÈ­ [0]_Sheet1_46-09 유통 금융 보험 및 기타서비스" xfId="426"/>
    <cellStyle name="AeE­ [0]_Sheet1_46-09 유통 금융 보험 및 기타서비스 2" xfId="427"/>
    <cellStyle name="ÅëÈ­ [0]_Sheet1_46-09 유통 금융 보험 및 기타서비스 2" xfId="428"/>
    <cellStyle name="AeE­ [0]_Sheet1_46-09 유통 금융 보험 및 기타서비스 3" xfId="429"/>
    <cellStyle name="ÅëÈ­ [0]_Sheet1_46-09 유통 금융 보험 및 기타서비스 3" xfId="430"/>
    <cellStyle name="AeE­ [0]_Sheet1_46-09 유통 금융 보험 및 기타서비스 4" xfId="431"/>
    <cellStyle name="ÅëÈ­ [0]_Sheet1_46-09 유통 금융 보험 및 기타서비스 4" xfId="432"/>
    <cellStyle name="AeE­ [0]_Sheet1_46-09 유통 금융 보험 및 기타서비스 5" xfId="433"/>
    <cellStyle name="ÅëÈ­ [0]_Sheet1_46-09 유통 금융 보험 및 기타서비스 5" xfId="434"/>
    <cellStyle name="AeE­ [0]_Sheet1_46-11 교통 관광 및 정보통신" xfId="435"/>
    <cellStyle name="ÅëÈ­ [0]_Sheet1_46-11 교통 관광 및 정보통신" xfId="436"/>
    <cellStyle name="AeE­ [0]_Sheet1_46-11 교통 관광 및 정보통신 2" xfId="437"/>
    <cellStyle name="ÅëÈ­ [0]_Sheet1_46-11 교통 관광 및 정보통신 2" xfId="438"/>
    <cellStyle name="AeE­ [0]_Sheet1_46-11 교통 관광 및 정보통신 3" xfId="439"/>
    <cellStyle name="ÅëÈ­ [0]_Sheet1_46-11 교통 관광 및 정보통신 3" xfId="440"/>
    <cellStyle name="AeE­ [0]_Sheet1_46-11 교통 관광 및 정보통신 4" xfId="441"/>
    <cellStyle name="ÅëÈ­ [0]_Sheet1_46-11 교통 관광 및 정보통신 4" xfId="442"/>
    <cellStyle name="AeE­ [0]_Sheet1_46-11 교통 관광 및 정보통신 5" xfId="443"/>
    <cellStyle name="ÅëÈ­ [0]_Sheet1_46-11 교통 관광 및 정보통신 5" xfId="444"/>
    <cellStyle name="AeE­ [0]_Sheet1_48-06 농림수산업" xfId="445"/>
    <cellStyle name="ÅëÈ­ [0]_Sheet1_48-06 농림수산업" xfId="446"/>
    <cellStyle name="AeE­ [0]_Sheet1_48-09 유통 금융 보험 및 기타서비스" xfId="447"/>
    <cellStyle name="ÅëÈ­ [0]_Sheet1_48-09 유통 금융 보험 및 기타서비스" xfId="448"/>
    <cellStyle name="AeE­ [0]_Sheet1_48-09 유통 금융 보험 및 기타서비스 2" xfId="449"/>
    <cellStyle name="ÅëÈ­ [0]_Sheet1_48-09 유통 금융 보험 및 기타서비스 2" xfId="450"/>
    <cellStyle name="AeE­ [0]_Sheet1_48-09 유통 금융 보험 및 기타서비스 3" xfId="451"/>
    <cellStyle name="ÅëÈ­ [0]_Sheet1_48-09 유통 금융 보험 및 기타서비스 3" xfId="452"/>
    <cellStyle name="AeE­ [0]_Sheet1_48-09 유통 금융 보험 및 기타서비스 4" xfId="453"/>
    <cellStyle name="ÅëÈ­ [0]_Sheet1_48-09 유통 금융 보험 및 기타서비스 4" xfId="454"/>
    <cellStyle name="AeE­ [0]_Sheet1_48-09 유통 금융 보험 및 기타서비스 5" xfId="455"/>
    <cellStyle name="ÅëÈ­ [0]_Sheet1_48-09 유통 금융 보험 및 기타서비스 5" xfId="456"/>
    <cellStyle name="AeE­ [0]_Sheet1_48-10 주택 건설" xfId="457"/>
    <cellStyle name="ÅëÈ­ [0]_Sheet1_48-10 주택 건설" xfId="458"/>
    <cellStyle name="AeE­ [0]_Sheet1_48-11 교통 관광 및 정보통신" xfId="459"/>
    <cellStyle name="ÅëÈ­ [0]_Sheet1_48-11 교통 관광 및 정보통신" xfId="460"/>
    <cellStyle name="AeE­ [0]_Sheet1_48-12 보건 및 사회보장" xfId="461"/>
    <cellStyle name="ÅëÈ­ [0]_Sheet1_48-12 보건 및 사회보장" xfId="462"/>
    <cellStyle name="AeE­ [0]_Sheet1_48-13 환경" xfId="463"/>
    <cellStyle name="ÅëÈ­ [0]_Sheet1_48-13 환경" xfId="464"/>
    <cellStyle name="AeE­ [0]_Sheet1_48-14 교육 및 문화" xfId="465"/>
    <cellStyle name="ÅëÈ­ [0]_Sheet1_48-14 교육 및 문화" xfId="466"/>
    <cellStyle name="AeE­ [0]_Sheet1_48-17 공공행정 및 사법" xfId="467"/>
    <cellStyle name="ÅëÈ­ [0]_Sheet1_48-17 공공행정 및 사법" xfId="468"/>
    <cellStyle name="AeE­ [0]_Sheet1_48-17 공공행정 및 사법 2" xfId="469"/>
    <cellStyle name="ÅëÈ­ [0]_Sheet1_48-17 공공행정 및 사법 2" xfId="470"/>
    <cellStyle name="AeE­ [0]_Sheet1_48-17 공공행정 및 사법 3" xfId="471"/>
    <cellStyle name="ÅëÈ­ [0]_Sheet1_48-17 공공행정 및 사법 3" xfId="472"/>
    <cellStyle name="AeE­ [0]_Sheet1_48-17 공공행정 및 사법 4" xfId="473"/>
    <cellStyle name="ÅëÈ­ [0]_Sheet1_48-17 공공행정 및 사법 4" xfId="474"/>
    <cellStyle name="AeE­ [0]_Sheet1_48-17 공공행정 및 사법 5" xfId="475"/>
    <cellStyle name="ÅëÈ­ [0]_Sheet1_48-17 공공행정 및 사법 5" xfId="476"/>
    <cellStyle name="AeE­ [0]_Sheet1_48-17 공공행정및사법(완)" xfId="477"/>
    <cellStyle name="ÅëÈ­ [0]_Sheet1_48-17 공공행정및사법(완)" xfId="478"/>
    <cellStyle name="AeE­ [0]_Sheet1_99 재가노인복지시설" xfId="479"/>
    <cellStyle name="ÅëÈ­ [0]_Sheet1_99 재가노인복지시설" xfId="480"/>
    <cellStyle name="AeE­ [0]_Sheet1_99 재가노인복지시설 2" xfId="481"/>
    <cellStyle name="ÅëÈ­ [0]_Sheet1_99 재가노인복지시설 2" xfId="482"/>
    <cellStyle name="AeE­ [0]_Sheet1_99 재가노인복지시설 3" xfId="483"/>
    <cellStyle name="ÅëÈ­ [0]_Sheet1_99 재가노인복지시설 3" xfId="484"/>
    <cellStyle name="AeE­ [0]_Sheet1_99 재가노인복지시설 4" xfId="485"/>
    <cellStyle name="ÅëÈ­ [0]_Sheet1_99 재가노인복지시설 4" xfId="486"/>
    <cellStyle name="AeE­ [0]_Sheet1_99 재가노인복지시설 5" xfId="487"/>
    <cellStyle name="ÅëÈ­ [0]_Sheet1_99 재가노인복지시설 5" xfId="488"/>
    <cellStyle name="AeE­ [0]_Sheet1_99 친환경농산물 인증현황" xfId="489"/>
    <cellStyle name="ÅëÈ­ [0]_Sheet1_99 친환경농산물 인증현황" xfId="490"/>
    <cellStyle name="AeE­ [0]_Sheet1_99 친환경농산물 인증현황 2" xfId="491"/>
    <cellStyle name="ÅëÈ­ [0]_Sheet1_99 친환경농산물 인증현황 2" xfId="492"/>
    <cellStyle name="AeE­ [0]_Sheet1_99 친환경농산물 인증현황 3" xfId="493"/>
    <cellStyle name="ÅëÈ­ [0]_Sheet1_99 친환경농산물 인증현황 3" xfId="494"/>
    <cellStyle name="AeE­ [0]_Sheet1_99 친환경농산물 인증현황 4" xfId="495"/>
    <cellStyle name="ÅëÈ­ [0]_Sheet1_99 친환경농산물 인증현황 4" xfId="496"/>
    <cellStyle name="AeE­ [0]_Sheet1_99 친환경농산물 인증현황 5" xfId="497"/>
    <cellStyle name="ÅëÈ­ [0]_Sheet1_99 친환경농산물 인증현황 5" xfId="498"/>
    <cellStyle name="AeE­ [0]_Sheet1_보건위생정책과" xfId="499"/>
    <cellStyle name="ÅëÈ­ [0]_Sheet1_보건위생정책과" xfId="500"/>
    <cellStyle name="AeE­ [0]_Sheet1_시군구" xfId="501"/>
    <cellStyle name="ÅëÈ­ [0]_Sheet1_시군구" xfId="502"/>
    <cellStyle name="AeE­ [0]_Sheet1_안산시" xfId="503"/>
    <cellStyle name="ÅëÈ­ [0]_Sheet1_안산시" xfId="504"/>
    <cellStyle name="AeE­ [0]_Sheet1_유통업체현황" xfId="505"/>
    <cellStyle name="ÅëÈ­ [0]_Sheet1_유통업체현황" xfId="506"/>
    <cellStyle name="AeE­ [0]_Sheet1_유통업체현황 2" xfId="507"/>
    <cellStyle name="ÅëÈ­ [0]_Sheet1_유통업체현황 2" xfId="508"/>
    <cellStyle name="AeE­ [0]_Sheet1_유통업체현황 3" xfId="509"/>
    <cellStyle name="ÅëÈ­ [0]_Sheet1_유통업체현황 3" xfId="510"/>
    <cellStyle name="AeE­ [0]_Sheet1_유통업체현황 4" xfId="511"/>
    <cellStyle name="ÅëÈ­ [0]_Sheet1_유통업체현황 4" xfId="512"/>
    <cellStyle name="AeE­ [0]_Sheet1_유통업체현황 5" xfId="513"/>
    <cellStyle name="ÅëÈ­ [0]_Sheet1_유통업체현황 5" xfId="514"/>
    <cellStyle name="AeE­ [0]_Sheet1_토지정보과(제출)," xfId="515"/>
    <cellStyle name="ÅëÈ­ [0]_Sheet1_토지정보과(제출)," xfId="516"/>
    <cellStyle name="AeE­ [0]_Sheet1_평택시" xfId="517"/>
    <cellStyle name="ÅëÈ­ [0]_Sheet1_평택시" xfId="518"/>
    <cellStyle name="AeE­_0809ºn±³ " xfId="519"/>
    <cellStyle name="ÅëÈ­_¼ÕÀÍ¿¹»ê" xfId="520"/>
    <cellStyle name="AeE­_¼OAI¿¹≫e" xfId="521"/>
    <cellStyle name="ÅëÈ­_ÀÎ°Çºñ,¿ÜÁÖºñ" xfId="522"/>
    <cellStyle name="AeE­_AI°Cºn,μμ±Þºn" xfId="523"/>
    <cellStyle name="ÅëÈ­_laroux" xfId="524"/>
    <cellStyle name="AeE­_laroux_1" xfId="525"/>
    <cellStyle name="ÅëÈ­_laroux_1" xfId="526"/>
    <cellStyle name="AeE­_laroux_1 2" xfId="527"/>
    <cellStyle name="ÅëÈ­_laroux_1 2" xfId="528"/>
    <cellStyle name="AeE­_laroux_1 3" xfId="529"/>
    <cellStyle name="ÅëÈ­_laroux_1 3" xfId="530"/>
    <cellStyle name="AeE­_laroux_1 4" xfId="531"/>
    <cellStyle name="ÅëÈ­_laroux_1 4" xfId="532"/>
    <cellStyle name="AeE­_laroux_1 5" xfId="533"/>
    <cellStyle name="ÅëÈ­_laroux_1 5" xfId="534"/>
    <cellStyle name="AeE­_laroux_1_45-09 유통 금융 보험 및 기타서비스(97-109)" xfId="535"/>
    <cellStyle name="ÅëÈ­_laroux_1_45-09 유통 금융 보험 및 기타서비스(97-109)" xfId="536"/>
    <cellStyle name="AeE­_laroux_1_45-09 유통 금융 보험 및 기타서비스(97-109) 2" xfId="537"/>
    <cellStyle name="ÅëÈ­_laroux_1_45-09 유통 금융 보험 및 기타서비스(97-109) 2" xfId="538"/>
    <cellStyle name="AeE­_laroux_1_45-09 유통 금융 보험 및 기타서비스(97-109) 3" xfId="539"/>
    <cellStyle name="ÅëÈ­_laroux_1_45-09 유통 금융 보험 및 기타서비스(97-109) 3" xfId="540"/>
    <cellStyle name="AeE­_laroux_1_45-09 유통 금융 보험 및 기타서비스(97-109) 4" xfId="541"/>
    <cellStyle name="ÅëÈ­_laroux_1_45-09 유통 금융 보험 및 기타서비스(97-109) 4" xfId="542"/>
    <cellStyle name="AeE­_laroux_1_45-09 유통 금융 보험 및 기타서비스(97-109) 5" xfId="543"/>
    <cellStyle name="ÅëÈ­_laroux_1_45-09 유통 금융 보험 및 기타서비스(97-109) 5" xfId="544"/>
    <cellStyle name="AeE­_laroux_1_46-06 농림수산업" xfId="545"/>
    <cellStyle name="ÅëÈ­_laroux_1_46-06 농림수산업" xfId="546"/>
    <cellStyle name="AeE­_laroux_1_46-09 유통 금융 보험 및 기타서비스" xfId="547"/>
    <cellStyle name="ÅëÈ­_laroux_1_46-09 유통 금융 보험 및 기타서비스" xfId="548"/>
    <cellStyle name="AeE­_laroux_1_46-09 유통 금융 보험 및 기타서비스 2" xfId="549"/>
    <cellStyle name="ÅëÈ­_laroux_1_46-09 유통 금융 보험 및 기타서비스 2" xfId="550"/>
    <cellStyle name="AeE­_laroux_1_46-09 유통 금융 보험 및 기타서비스 3" xfId="551"/>
    <cellStyle name="ÅëÈ­_laroux_1_46-09 유통 금융 보험 및 기타서비스 3" xfId="552"/>
    <cellStyle name="AeE­_laroux_1_46-09 유통 금융 보험 및 기타서비스 4" xfId="553"/>
    <cellStyle name="ÅëÈ­_laroux_1_46-09 유통 금융 보험 및 기타서비스 4" xfId="554"/>
    <cellStyle name="AeE­_laroux_1_46-09 유통 금융 보험 및 기타서비스 5" xfId="555"/>
    <cellStyle name="ÅëÈ­_laroux_1_46-09 유통 금융 보험 및 기타서비스 5" xfId="556"/>
    <cellStyle name="AeE­_laroux_1_46-11 교통 관광 및 정보통신" xfId="557"/>
    <cellStyle name="ÅëÈ­_laroux_1_46-11 교통 관광 및 정보통신" xfId="558"/>
    <cellStyle name="AeE­_laroux_1_46-11 교통 관광 및 정보통신 2" xfId="559"/>
    <cellStyle name="ÅëÈ­_laroux_1_46-11 교통 관광 및 정보통신 2" xfId="560"/>
    <cellStyle name="AeE­_laroux_1_46-11 교통 관광 및 정보통신 3" xfId="561"/>
    <cellStyle name="ÅëÈ­_laroux_1_46-11 교통 관광 및 정보통신 3" xfId="562"/>
    <cellStyle name="AeE­_laroux_1_46-11 교통 관광 및 정보통신 4" xfId="563"/>
    <cellStyle name="ÅëÈ­_laroux_1_46-11 교통 관광 및 정보통신 4" xfId="564"/>
    <cellStyle name="AeE­_laroux_1_46-11 교통 관광 및 정보통신 5" xfId="565"/>
    <cellStyle name="ÅëÈ­_laroux_1_46-11 교통 관광 및 정보통신 5" xfId="566"/>
    <cellStyle name="AeE­_laroux_1_48-06 농림수산업" xfId="567"/>
    <cellStyle name="ÅëÈ­_laroux_1_48-06 농림수산업" xfId="568"/>
    <cellStyle name="AeE­_laroux_1_48-09 유통 금융 보험 및 기타서비스" xfId="569"/>
    <cellStyle name="ÅëÈ­_laroux_1_48-09 유통 금융 보험 및 기타서비스" xfId="570"/>
    <cellStyle name="AeE­_laroux_1_48-09 유통 금융 보험 및 기타서비스 2" xfId="571"/>
    <cellStyle name="ÅëÈ­_laroux_1_48-09 유통 금융 보험 및 기타서비스 2" xfId="572"/>
    <cellStyle name="AeE­_laroux_1_48-09 유통 금융 보험 및 기타서비스 3" xfId="573"/>
    <cellStyle name="ÅëÈ­_laroux_1_48-09 유통 금융 보험 및 기타서비스 3" xfId="574"/>
    <cellStyle name="AeE­_laroux_1_48-09 유통 금융 보험 및 기타서비스 4" xfId="575"/>
    <cellStyle name="ÅëÈ­_laroux_1_48-09 유통 금융 보험 및 기타서비스 4" xfId="576"/>
    <cellStyle name="AeE­_laroux_1_48-09 유통 금융 보험 및 기타서비스 5" xfId="577"/>
    <cellStyle name="ÅëÈ­_laroux_1_48-09 유통 금융 보험 및 기타서비스 5" xfId="578"/>
    <cellStyle name="AeE­_laroux_1_48-10 주택 건설" xfId="579"/>
    <cellStyle name="ÅëÈ­_laroux_1_48-10 주택 건설" xfId="580"/>
    <cellStyle name="AeE­_laroux_1_48-11 교통 관광 및 정보통신" xfId="581"/>
    <cellStyle name="ÅëÈ­_laroux_1_48-11 교통 관광 및 정보통신" xfId="582"/>
    <cellStyle name="AeE­_laroux_1_48-12 보건 및 사회보장" xfId="583"/>
    <cellStyle name="ÅëÈ­_laroux_1_48-12 보건 및 사회보장" xfId="584"/>
    <cellStyle name="AeE­_laroux_1_48-13 환경" xfId="585"/>
    <cellStyle name="ÅëÈ­_laroux_1_48-13 환경" xfId="586"/>
    <cellStyle name="AeE­_laroux_1_48-14 교육 및 문화" xfId="587"/>
    <cellStyle name="ÅëÈ­_laroux_1_48-14 교육 및 문화" xfId="588"/>
    <cellStyle name="AeE­_laroux_1_48-17 공공행정 및 사법" xfId="589"/>
    <cellStyle name="ÅëÈ­_laroux_1_48-17 공공행정 및 사법" xfId="590"/>
    <cellStyle name="AeE­_laroux_1_48-17 공공행정 및 사법 2" xfId="591"/>
    <cellStyle name="ÅëÈ­_laroux_1_48-17 공공행정 및 사법 2" xfId="592"/>
    <cellStyle name="AeE­_laroux_1_48-17 공공행정 및 사법 3" xfId="593"/>
    <cellStyle name="ÅëÈ­_laroux_1_48-17 공공행정 및 사법 3" xfId="594"/>
    <cellStyle name="AeE­_laroux_1_48-17 공공행정 및 사법 4" xfId="595"/>
    <cellStyle name="ÅëÈ­_laroux_1_48-17 공공행정 및 사법 4" xfId="596"/>
    <cellStyle name="AeE­_laroux_1_48-17 공공행정 및 사법 5" xfId="597"/>
    <cellStyle name="ÅëÈ­_laroux_1_48-17 공공행정 및 사법 5" xfId="598"/>
    <cellStyle name="AeE­_laroux_1_48-17 공공행정및사법(완)" xfId="599"/>
    <cellStyle name="ÅëÈ­_laroux_1_48-17 공공행정및사법(완)" xfId="600"/>
    <cellStyle name="AeE­_laroux_1_99 재가노인복지시설" xfId="601"/>
    <cellStyle name="ÅëÈ­_laroux_1_99 재가노인복지시설" xfId="602"/>
    <cellStyle name="AeE­_laroux_1_99 재가노인복지시설 2" xfId="603"/>
    <cellStyle name="ÅëÈ­_laroux_1_99 재가노인복지시설 2" xfId="604"/>
    <cellStyle name="AeE­_laroux_1_99 재가노인복지시설 3" xfId="605"/>
    <cellStyle name="ÅëÈ­_laroux_1_99 재가노인복지시설 3" xfId="606"/>
    <cellStyle name="AeE­_laroux_1_99 재가노인복지시설 4" xfId="607"/>
    <cellStyle name="ÅëÈ­_laroux_1_99 재가노인복지시설 4" xfId="608"/>
    <cellStyle name="AeE­_laroux_1_99 재가노인복지시설 5" xfId="609"/>
    <cellStyle name="ÅëÈ­_laroux_1_99 재가노인복지시설 5" xfId="610"/>
    <cellStyle name="AeE­_laroux_1_99 친환경농산물 인증현황" xfId="611"/>
    <cellStyle name="ÅëÈ­_laroux_1_99 친환경농산물 인증현황" xfId="612"/>
    <cellStyle name="AeE­_laroux_1_99 친환경농산물 인증현황 2" xfId="613"/>
    <cellStyle name="ÅëÈ­_laroux_1_99 친환경농산물 인증현황 2" xfId="614"/>
    <cellStyle name="AeE­_laroux_1_99 친환경농산물 인증현황 3" xfId="615"/>
    <cellStyle name="ÅëÈ­_laroux_1_99 친환경농산물 인증현황 3" xfId="616"/>
    <cellStyle name="AeE­_laroux_1_99 친환경농산물 인증현황 4" xfId="617"/>
    <cellStyle name="ÅëÈ­_laroux_1_99 친환경농산물 인증현황 4" xfId="618"/>
    <cellStyle name="AeE­_laroux_1_99 친환경농산물 인증현황 5" xfId="619"/>
    <cellStyle name="ÅëÈ­_laroux_1_99 친환경농산물 인증현황 5" xfId="620"/>
    <cellStyle name="AeE­_laroux_1_보건위생정책과" xfId="621"/>
    <cellStyle name="ÅëÈ­_laroux_1_보건위생정책과" xfId="622"/>
    <cellStyle name="AeE­_laroux_1_시군구" xfId="623"/>
    <cellStyle name="ÅëÈ­_laroux_1_시군구" xfId="624"/>
    <cellStyle name="AeE­_laroux_1_안산시" xfId="625"/>
    <cellStyle name="ÅëÈ­_laroux_1_안산시" xfId="626"/>
    <cellStyle name="AeE­_laroux_1_유통업체현황" xfId="627"/>
    <cellStyle name="ÅëÈ­_laroux_1_유통업체현황" xfId="628"/>
    <cellStyle name="AeE­_laroux_1_유통업체현황 2" xfId="629"/>
    <cellStyle name="ÅëÈ­_laroux_1_유통업체현황 2" xfId="630"/>
    <cellStyle name="AeE­_laroux_1_유통업체현황 3" xfId="631"/>
    <cellStyle name="ÅëÈ­_laroux_1_유통업체현황 3" xfId="632"/>
    <cellStyle name="AeE­_laroux_1_유통업체현황 4" xfId="633"/>
    <cellStyle name="ÅëÈ­_laroux_1_유통업체현황 4" xfId="634"/>
    <cellStyle name="AeE­_laroux_1_유통업체현황 5" xfId="635"/>
    <cellStyle name="ÅëÈ­_laroux_1_유통업체현황 5" xfId="636"/>
    <cellStyle name="AeE­_laroux_1_토지정보과(제출)," xfId="637"/>
    <cellStyle name="ÅëÈ­_laroux_1_토지정보과(제출)," xfId="638"/>
    <cellStyle name="AeE­_laroux_1_평택시" xfId="639"/>
    <cellStyle name="ÅëÈ­_laroux_1_평택시" xfId="640"/>
    <cellStyle name="AeE­_laroux_2" xfId="641"/>
    <cellStyle name="ÅëÈ­_laroux_2" xfId="642"/>
    <cellStyle name="AeE­_laroux_2 2" xfId="643"/>
    <cellStyle name="ÅëÈ­_laroux_2 2" xfId="644"/>
    <cellStyle name="AeE­_laroux_2 3" xfId="645"/>
    <cellStyle name="ÅëÈ­_laroux_2 3" xfId="646"/>
    <cellStyle name="AeE­_laroux_2 4" xfId="647"/>
    <cellStyle name="ÅëÈ­_laroux_2 4" xfId="648"/>
    <cellStyle name="AeE­_laroux_2 5" xfId="649"/>
    <cellStyle name="ÅëÈ­_laroux_2 5" xfId="650"/>
    <cellStyle name="AeE­_laroux_2_41-06농림16" xfId="651"/>
    <cellStyle name="ÅëÈ­_laroux_2_41-06농림16" xfId="652"/>
    <cellStyle name="AeE­_laroux_2_41-06농림16 2" xfId="653"/>
    <cellStyle name="ÅëÈ­_laroux_2_41-06농림16 2" xfId="654"/>
    <cellStyle name="AeE­_laroux_2_41-06농림16 3" xfId="655"/>
    <cellStyle name="ÅëÈ­_laroux_2_41-06농림16 3" xfId="656"/>
    <cellStyle name="AeE­_laroux_2_41-06농림16 4" xfId="657"/>
    <cellStyle name="ÅëÈ­_laroux_2_41-06농림16 4" xfId="658"/>
    <cellStyle name="AeE­_laroux_2_41-06농림16 5" xfId="659"/>
    <cellStyle name="ÅëÈ­_laroux_2_41-06농림16 5" xfId="660"/>
    <cellStyle name="AeE­_laroux_2_41-06농림16_45-09 유통 금융 보험 및 기타서비스(97-109)" xfId="661"/>
    <cellStyle name="ÅëÈ­_laroux_2_41-06농림16_45-09 유통 금융 보험 및 기타서비스(97-109)" xfId="662"/>
    <cellStyle name="AeE­_laroux_2_41-06농림16_45-09 유통 금융 보험 및 기타서비스(97-109) 2" xfId="663"/>
    <cellStyle name="ÅëÈ­_laroux_2_41-06농림16_45-09 유통 금융 보험 및 기타서비스(97-109) 2" xfId="664"/>
    <cellStyle name="AeE­_laroux_2_41-06농림16_45-09 유통 금융 보험 및 기타서비스(97-109) 3" xfId="665"/>
    <cellStyle name="ÅëÈ­_laroux_2_41-06농림16_45-09 유통 금융 보험 및 기타서비스(97-109) 3" xfId="666"/>
    <cellStyle name="AeE­_laroux_2_41-06농림16_45-09 유통 금융 보험 및 기타서비스(97-109) 4" xfId="667"/>
    <cellStyle name="ÅëÈ­_laroux_2_41-06농림16_45-09 유통 금융 보험 및 기타서비스(97-109) 4" xfId="668"/>
    <cellStyle name="AeE­_laroux_2_41-06농림16_45-09 유통 금융 보험 및 기타서비스(97-109) 5" xfId="669"/>
    <cellStyle name="ÅëÈ­_laroux_2_41-06농림16_45-09 유통 금융 보험 및 기타서비스(97-109) 5" xfId="670"/>
    <cellStyle name="AeE­_laroux_2_41-06농림16_46-06 농림수산업" xfId="671"/>
    <cellStyle name="ÅëÈ­_laroux_2_41-06농림16_46-06 농림수산업" xfId="672"/>
    <cellStyle name="AeE­_laroux_2_41-06농림16_46-09 유통 금융 보험 및 기타서비스" xfId="673"/>
    <cellStyle name="ÅëÈ­_laroux_2_41-06농림16_46-09 유통 금융 보험 및 기타서비스" xfId="674"/>
    <cellStyle name="AeE­_laroux_2_41-06농림16_46-09 유통 금융 보험 및 기타서비스 2" xfId="675"/>
    <cellStyle name="ÅëÈ­_laroux_2_41-06농림16_46-09 유통 금융 보험 및 기타서비스 2" xfId="676"/>
    <cellStyle name="AeE­_laroux_2_41-06농림16_46-09 유통 금융 보험 및 기타서비스 3" xfId="677"/>
    <cellStyle name="ÅëÈ­_laroux_2_41-06농림16_46-09 유통 금융 보험 및 기타서비스 3" xfId="678"/>
    <cellStyle name="AeE­_laroux_2_41-06농림16_46-09 유통 금융 보험 및 기타서비스 4" xfId="679"/>
    <cellStyle name="ÅëÈ­_laroux_2_41-06농림16_46-09 유통 금융 보험 및 기타서비스 4" xfId="680"/>
    <cellStyle name="AeE­_laroux_2_41-06농림16_46-09 유통 금융 보험 및 기타서비스 5" xfId="681"/>
    <cellStyle name="ÅëÈ­_laroux_2_41-06농림16_46-09 유통 금융 보험 및 기타서비스 5" xfId="682"/>
    <cellStyle name="AeE­_laroux_2_41-06농림16_46-11 교통 관광 및 정보통신" xfId="683"/>
    <cellStyle name="ÅëÈ­_laroux_2_41-06농림16_46-11 교통 관광 및 정보통신" xfId="684"/>
    <cellStyle name="AeE­_laroux_2_41-06농림16_46-11 교통 관광 및 정보통신 2" xfId="685"/>
    <cellStyle name="ÅëÈ­_laroux_2_41-06농림16_46-11 교통 관광 및 정보통신 2" xfId="686"/>
    <cellStyle name="AeE­_laroux_2_41-06농림16_46-11 교통 관광 및 정보통신 3" xfId="687"/>
    <cellStyle name="ÅëÈ­_laroux_2_41-06농림16_46-11 교통 관광 및 정보통신 3" xfId="688"/>
    <cellStyle name="AeE­_laroux_2_41-06농림16_46-11 교통 관광 및 정보통신 4" xfId="689"/>
    <cellStyle name="ÅëÈ­_laroux_2_41-06농림16_46-11 교통 관광 및 정보통신 4" xfId="690"/>
    <cellStyle name="AeE­_laroux_2_41-06농림16_46-11 교통 관광 및 정보통신 5" xfId="691"/>
    <cellStyle name="ÅëÈ­_laroux_2_41-06농림16_46-11 교통 관광 및 정보통신 5" xfId="692"/>
    <cellStyle name="AeE­_laroux_2_41-06농림16_48-06 농림수산업" xfId="693"/>
    <cellStyle name="ÅëÈ­_laroux_2_41-06농림16_48-06 농림수산업" xfId="694"/>
    <cellStyle name="AeE­_laroux_2_41-06농림16_48-09 유통 금융 보험 및 기타서비스" xfId="695"/>
    <cellStyle name="ÅëÈ­_laroux_2_41-06농림16_48-09 유통 금융 보험 및 기타서비스" xfId="696"/>
    <cellStyle name="AeE­_laroux_2_41-06농림16_48-09 유통 금융 보험 및 기타서비스 2" xfId="697"/>
    <cellStyle name="ÅëÈ­_laroux_2_41-06농림16_48-09 유통 금융 보험 및 기타서비스 2" xfId="698"/>
    <cellStyle name="AeE­_laroux_2_41-06농림16_48-09 유통 금융 보험 및 기타서비스 3" xfId="699"/>
    <cellStyle name="ÅëÈ­_laroux_2_41-06농림16_48-09 유통 금융 보험 및 기타서비스 3" xfId="700"/>
    <cellStyle name="AeE­_laroux_2_41-06농림16_48-09 유통 금융 보험 및 기타서비스 4" xfId="701"/>
    <cellStyle name="ÅëÈ­_laroux_2_41-06농림16_48-09 유통 금융 보험 및 기타서비스 4" xfId="702"/>
    <cellStyle name="AeE­_laroux_2_41-06농림16_48-09 유통 금융 보험 및 기타서비스 5" xfId="703"/>
    <cellStyle name="ÅëÈ­_laroux_2_41-06농림16_48-09 유통 금융 보험 및 기타서비스 5" xfId="704"/>
    <cellStyle name="AeE­_laroux_2_41-06농림16_48-10 주택 건설" xfId="705"/>
    <cellStyle name="ÅëÈ­_laroux_2_41-06농림16_48-10 주택 건설" xfId="706"/>
    <cellStyle name="AeE­_laroux_2_41-06농림16_48-11 교통 관광 및 정보통신" xfId="707"/>
    <cellStyle name="ÅëÈ­_laroux_2_41-06농림16_48-11 교통 관광 및 정보통신" xfId="708"/>
    <cellStyle name="AeE­_laroux_2_41-06농림16_48-12 보건 및 사회보장" xfId="709"/>
    <cellStyle name="ÅëÈ­_laroux_2_41-06농림16_48-12 보건 및 사회보장" xfId="710"/>
    <cellStyle name="AeE­_laroux_2_41-06농림16_48-13 환경" xfId="711"/>
    <cellStyle name="ÅëÈ­_laroux_2_41-06농림16_48-13 환경" xfId="712"/>
    <cellStyle name="AeE­_laroux_2_41-06농림16_48-14 교육 및 문화" xfId="713"/>
    <cellStyle name="ÅëÈ­_laroux_2_41-06농림16_48-14 교육 및 문화" xfId="714"/>
    <cellStyle name="AeE­_laroux_2_41-06농림16_48-17 공공행정 및 사법" xfId="715"/>
    <cellStyle name="ÅëÈ­_laroux_2_41-06농림16_48-17 공공행정 및 사법" xfId="716"/>
    <cellStyle name="AeE­_laroux_2_41-06농림16_48-17 공공행정 및 사법 2" xfId="717"/>
    <cellStyle name="ÅëÈ­_laroux_2_41-06농림16_48-17 공공행정 및 사법 2" xfId="718"/>
    <cellStyle name="AeE­_laroux_2_41-06농림16_48-17 공공행정 및 사법 3" xfId="719"/>
    <cellStyle name="ÅëÈ­_laroux_2_41-06농림16_48-17 공공행정 및 사법 3" xfId="720"/>
    <cellStyle name="AeE­_laroux_2_41-06농림16_48-17 공공행정 및 사법 4" xfId="721"/>
    <cellStyle name="ÅëÈ­_laroux_2_41-06농림16_48-17 공공행정 및 사법 4" xfId="722"/>
    <cellStyle name="AeE­_laroux_2_41-06농림16_48-17 공공행정 및 사법 5" xfId="723"/>
    <cellStyle name="ÅëÈ­_laroux_2_41-06농림16_48-17 공공행정 및 사법 5" xfId="724"/>
    <cellStyle name="AeE­_laroux_2_41-06농림16_48-17 공공행정및사법(완)" xfId="725"/>
    <cellStyle name="ÅëÈ­_laroux_2_41-06농림16_48-17 공공행정및사법(완)" xfId="726"/>
    <cellStyle name="AeE­_laroux_2_41-06농림16_99 재가노인복지시설" xfId="727"/>
    <cellStyle name="ÅëÈ­_laroux_2_41-06농림16_99 재가노인복지시설" xfId="728"/>
    <cellStyle name="AeE­_laroux_2_41-06농림16_99 재가노인복지시설 2" xfId="729"/>
    <cellStyle name="ÅëÈ­_laroux_2_41-06농림16_99 재가노인복지시설 2" xfId="730"/>
    <cellStyle name="AeE­_laroux_2_41-06농림16_99 재가노인복지시설 3" xfId="731"/>
    <cellStyle name="ÅëÈ­_laroux_2_41-06농림16_99 재가노인복지시설 3" xfId="732"/>
    <cellStyle name="AeE­_laroux_2_41-06농림16_99 재가노인복지시설 4" xfId="733"/>
    <cellStyle name="ÅëÈ­_laroux_2_41-06농림16_99 재가노인복지시설 4" xfId="734"/>
    <cellStyle name="AeE­_laroux_2_41-06농림16_99 재가노인복지시설 5" xfId="735"/>
    <cellStyle name="ÅëÈ­_laroux_2_41-06농림16_99 재가노인복지시설 5" xfId="736"/>
    <cellStyle name="AeE­_laroux_2_41-06농림16_99 친환경농산물 인증현황" xfId="737"/>
    <cellStyle name="ÅëÈ­_laroux_2_41-06농림16_99 친환경농산물 인증현황" xfId="738"/>
    <cellStyle name="AeE­_laroux_2_41-06농림16_99 친환경농산물 인증현황 2" xfId="739"/>
    <cellStyle name="ÅëÈ­_laroux_2_41-06농림16_99 친환경농산물 인증현황 2" xfId="740"/>
    <cellStyle name="AeE­_laroux_2_41-06농림16_99 친환경농산물 인증현황 3" xfId="741"/>
    <cellStyle name="ÅëÈ­_laroux_2_41-06농림16_99 친환경농산물 인증현황 3" xfId="742"/>
    <cellStyle name="AeE­_laroux_2_41-06농림16_99 친환경농산물 인증현황 4" xfId="743"/>
    <cellStyle name="ÅëÈ­_laroux_2_41-06농림16_99 친환경농산물 인증현황 4" xfId="744"/>
    <cellStyle name="AeE­_laroux_2_41-06농림16_99 친환경농산물 인증현황 5" xfId="745"/>
    <cellStyle name="ÅëÈ­_laroux_2_41-06농림16_99 친환경농산물 인증현황 5" xfId="746"/>
    <cellStyle name="AeE­_laroux_2_41-06농림16_보건위생정책과" xfId="747"/>
    <cellStyle name="ÅëÈ­_laroux_2_41-06농림16_보건위생정책과" xfId="748"/>
    <cellStyle name="AeE­_laroux_2_41-06농림16_시군구" xfId="749"/>
    <cellStyle name="ÅëÈ­_laroux_2_41-06농림16_시군구" xfId="750"/>
    <cellStyle name="AeE­_laroux_2_41-06농림16_안산시" xfId="751"/>
    <cellStyle name="ÅëÈ­_laroux_2_41-06농림16_안산시" xfId="752"/>
    <cellStyle name="AeE­_laroux_2_41-06농림16_유통업체현황" xfId="753"/>
    <cellStyle name="ÅëÈ­_laroux_2_41-06농림16_유통업체현황" xfId="754"/>
    <cellStyle name="AeE­_laroux_2_41-06농림16_유통업체현황 2" xfId="755"/>
    <cellStyle name="ÅëÈ­_laroux_2_41-06농림16_유통업체현황 2" xfId="756"/>
    <cellStyle name="AeE­_laroux_2_41-06농림16_유통업체현황 3" xfId="757"/>
    <cellStyle name="ÅëÈ­_laroux_2_41-06농림16_유통업체현황 3" xfId="758"/>
    <cellStyle name="AeE­_laroux_2_41-06농림16_유통업체현황 4" xfId="759"/>
    <cellStyle name="ÅëÈ­_laroux_2_41-06농림16_유통업체현황 4" xfId="760"/>
    <cellStyle name="AeE­_laroux_2_41-06농림16_유통업체현황 5" xfId="761"/>
    <cellStyle name="ÅëÈ­_laroux_2_41-06농림16_유통업체현황 5" xfId="762"/>
    <cellStyle name="AeE­_laroux_2_41-06농림16_토지정보과(제출)," xfId="763"/>
    <cellStyle name="ÅëÈ­_laroux_2_41-06농림16_토지정보과(제출)," xfId="764"/>
    <cellStyle name="AeE­_laroux_2_41-06농림16_평택시" xfId="765"/>
    <cellStyle name="ÅëÈ­_laroux_2_41-06농림16_평택시" xfId="766"/>
    <cellStyle name="AeE­_laroux_2_41-06농림41" xfId="767"/>
    <cellStyle name="ÅëÈ­_laroux_2_41-06농림41" xfId="768"/>
    <cellStyle name="AeE­_laroux_2_41-06농림41 2" xfId="769"/>
    <cellStyle name="ÅëÈ­_laroux_2_41-06농림41 2" xfId="770"/>
    <cellStyle name="AeE­_laroux_2_41-06농림41 3" xfId="771"/>
    <cellStyle name="ÅëÈ­_laroux_2_41-06농림41 3" xfId="772"/>
    <cellStyle name="AeE­_laroux_2_41-06농림41 4" xfId="773"/>
    <cellStyle name="ÅëÈ­_laroux_2_41-06농림41 4" xfId="774"/>
    <cellStyle name="AeE­_laroux_2_41-06농림41 5" xfId="775"/>
    <cellStyle name="ÅëÈ­_laroux_2_41-06농림41 5" xfId="776"/>
    <cellStyle name="AeE­_laroux_2_45-09 유통 금융 보험 및 기타서비스(97-109)" xfId="777"/>
    <cellStyle name="ÅëÈ­_laroux_2_45-09 유통 금융 보험 및 기타서비스(97-109)" xfId="778"/>
    <cellStyle name="AeE­_laroux_2_45-09 유통 금융 보험 및 기타서비스(97-109) 2" xfId="779"/>
    <cellStyle name="ÅëÈ­_laroux_2_45-09 유통 금융 보험 및 기타서비스(97-109) 2" xfId="780"/>
    <cellStyle name="AeE­_laroux_2_45-09 유통 금융 보험 및 기타서비스(97-109) 3" xfId="781"/>
    <cellStyle name="ÅëÈ­_laroux_2_45-09 유통 금융 보험 및 기타서비스(97-109) 3" xfId="782"/>
    <cellStyle name="AeE­_laroux_2_45-09 유통 금융 보험 및 기타서비스(97-109) 4" xfId="783"/>
    <cellStyle name="ÅëÈ­_laroux_2_45-09 유통 금융 보험 및 기타서비스(97-109) 4" xfId="784"/>
    <cellStyle name="AeE­_laroux_2_45-09 유통 금융 보험 및 기타서비스(97-109) 5" xfId="785"/>
    <cellStyle name="ÅëÈ­_laroux_2_45-09 유통 금융 보험 및 기타서비스(97-109) 5" xfId="786"/>
    <cellStyle name="AeE­_laroux_2_46-06 농림수산업" xfId="787"/>
    <cellStyle name="ÅëÈ­_laroux_2_46-06 농림수산업" xfId="788"/>
    <cellStyle name="AeE­_laroux_2_46-09 유통 금융 보험 및 기타서비스" xfId="789"/>
    <cellStyle name="ÅëÈ­_laroux_2_46-09 유통 금융 보험 및 기타서비스" xfId="790"/>
    <cellStyle name="AeE­_laroux_2_46-09 유통 금융 보험 및 기타서비스 2" xfId="791"/>
    <cellStyle name="ÅëÈ­_laroux_2_46-09 유통 금융 보험 및 기타서비스 2" xfId="792"/>
    <cellStyle name="AeE­_laroux_2_46-09 유통 금융 보험 및 기타서비스 3" xfId="793"/>
    <cellStyle name="ÅëÈ­_laroux_2_46-09 유통 금융 보험 및 기타서비스 3" xfId="794"/>
    <cellStyle name="AeE­_laroux_2_46-09 유통 금융 보험 및 기타서비스 4" xfId="795"/>
    <cellStyle name="ÅëÈ­_laroux_2_46-09 유통 금융 보험 및 기타서비스 4" xfId="796"/>
    <cellStyle name="AeE­_laroux_2_46-09 유통 금융 보험 및 기타서비스 5" xfId="797"/>
    <cellStyle name="ÅëÈ­_laroux_2_46-09 유통 금융 보험 및 기타서비스 5" xfId="798"/>
    <cellStyle name="AeE­_laroux_2_46-11 교통 관광 및 정보통신" xfId="799"/>
    <cellStyle name="ÅëÈ­_laroux_2_46-11 교통 관광 및 정보통신" xfId="800"/>
    <cellStyle name="AeE­_laroux_2_46-11 교통 관광 및 정보통신 2" xfId="801"/>
    <cellStyle name="ÅëÈ­_laroux_2_46-11 교통 관광 및 정보통신 2" xfId="802"/>
    <cellStyle name="AeE­_laroux_2_46-11 교통 관광 및 정보통신 3" xfId="803"/>
    <cellStyle name="ÅëÈ­_laroux_2_46-11 교통 관광 및 정보통신 3" xfId="804"/>
    <cellStyle name="AeE­_laroux_2_46-11 교통 관광 및 정보통신 4" xfId="805"/>
    <cellStyle name="ÅëÈ­_laroux_2_46-11 교통 관광 및 정보통신 4" xfId="806"/>
    <cellStyle name="AeE­_laroux_2_46-11 교통 관광 및 정보통신 5" xfId="807"/>
    <cellStyle name="ÅëÈ­_laroux_2_46-11 교통 관광 및 정보통신 5" xfId="808"/>
    <cellStyle name="AeE­_laroux_2_48-06 농림수산업" xfId="809"/>
    <cellStyle name="ÅëÈ­_laroux_2_48-06 농림수산업" xfId="810"/>
    <cellStyle name="AeE­_laroux_2_48-09 유통 금융 보험 및 기타서비스" xfId="811"/>
    <cellStyle name="ÅëÈ­_laroux_2_48-09 유통 금융 보험 및 기타서비스" xfId="812"/>
    <cellStyle name="AeE­_laroux_2_48-09 유통 금융 보험 및 기타서비스 2" xfId="813"/>
    <cellStyle name="ÅëÈ­_laroux_2_48-09 유통 금융 보험 및 기타서비스 2" xfId="814"/>
    <cellStyle name="AeE­_laroux_2_48-09 유통 금융 보험 및 기타서비스 3" xfId="815"/>
    <cellStyle name="ÅëÈ­_laroux_2_48-09 유통 금융 보험 및 기타서비스 3" xfId="816"/>
    <cellStyle name="AeE­_laroux_2_48-09 유통 금융 보험 및 기타서비스 4" xfId="817"/>
    <cellStyle name="ÅëÈ­_laroux_2_48-09 유통 금융 보험 및 기타서비스 4" xfId="818"/>
    <cellStyle name="AeE­_laroux_2_48-09 유통 금융 보험 및 기타서비스 5" xfId="819"/>
    <cellStyle name="ÅëÈ­_laroux_2_48-09 유통 금융 보험 및 기타서비스 5" xfId="820"/>
    <cellStyle name="AeE­_laroux_2_48-10 주택 건설" xfId="821"/>
    <cellStyle name="ÅëÈ­_laroux_2_48-10 주택 건설" xfId="822"/>
    <cellStyle name="AeE­_laroux_2_48-11 교통 관광 및 정보통신" xfId="823"/>
    <cellStyle name="ÅëÈ­_laroux_2_48-11 교통 관광 및 정보통신" xfId="824"/>
    <cellStyle name="AeE­_laroux_2_48-12 보건 및 사회보장" xfId="825"/>
    <cellStyle name="ÅëÈ­_laroux_2_48-12 보건 및 사회보장" xfId="826"/>
    <cellStyle name="AeE­_laroux_2_48-13 환경" xfId="827"/>
    <cellStyle name="ÅëÈ­_laroux_2_48-13 환경" xfId="828"/>
    <cellStyle name="AeE­_laroux_2_48-14 교육 및 문화" xfId="829"/>
    <cellStyle name="ÅëÈ­_laroux_2_48-14 교육 및 문화" xfId="830"/>
    <cellStyle name="AeE­_laroux_2_48-17 공공행정 및 사법" xfId="831"/>
    <cellStyle name="ÅëÈ­_laroux_2_48-17 공공행정 및 사법" xfId="832"/>
    <cellStyle name="AeE­_laroux_2_48-17 공공행정 및 사법 2" xfId="833"/>
    <cellStyle name="ÅëÈ­_laroux_2_48-17 공공행정 및 사법 2" xfId="834"/>
    <cellStyle name="AeE­_laroux_2_48-17 공공행정 및 사법 3" xfId="835"/>
    <cellStyle name="ÅëÈ­_laroux_2_48-17 공공행정 및 사법 3" xfId="836"/>
    <cellStyle name="AeE­_laroux_2_48-17 공공행정 및 사법 4" xfId="837"/>
    <cellStyle name="ÅëÈ­_laroux_2_48-17 공공행정 및 사법 4" xfId="838"/>
    <cellStyle name="AeE­_laroux_2_48-17 공공행정 및 사법 5" xfId="839"/>
    <cellStyle name="ÅëÈ­_laroux_2_48-17 공공행정 및 사법 5" xfId="840"/>
    <cellStyle name="AeE­_laroux_2_48-17 공공행정및사법(완)" xfId="841"/>
    <cellStyle name="ÅëÈ­_laroux_2_48-17 공공행정및사법(완)" xfId="842"/>
    <cellStyle name="AeE­_laroux_2_99 재가노인복지시설" xfId="843"/>
    <cellStyle name="ÅëÈ­_laroux_2_99 재가노인복지시설" xfId="844"/>
    <cellStyle name="AeE­_laroux_2_99 재가노인복지시설 2" xfId="845"/>
    <cellStyle name="ÅëÈ­_laroux_2_99 재가노인복지시설 2" xfId="846"/>
    <cellStyle name="AeE­_laroux_2_99 재가노인복지시설 3" xfId="847"/>
    <cellStyle name="ÅëÈ­_laroux_2_99 재가노인복지시설 3" xfId="848"/>
    <cellStyle name="AeE­_laroux_2_99 재가노인복지시설 4" xfId="849"/>
    <cellStyle name="ÅëÈ­_laroux_2_99 재가노인복지시설 4" xfId="850"/>
    <cellStyle name="AeE­_laroux_2_99 재가노인복지시설 5" xfId="851"/>
    <cellStyle name="ÅëÈ­_laroux_2_99 재가노인복지시설 5" xfId="852"/>
    <cellStyle name="AeE­_laroux_2_99 친환경농산물 인증현황" xfId="853"/>
    <cellStyle name="ÅëÈ­_laroux_2_99 친환경농산물 인증현황" xfId="854"/>
    <cellStyle name="AeE­_laroux_2_99 친환경농산물 인증현황 2" xfId="855"/>
    <cellStyle name="ÅëÈ­_laroux_2_99 친환경농산물 인증현황 2" xfId="856"/>
    <cellStyle name="AeE­_laroux_2_99 친환경농산물 인증현황 3" xfId="857"/>
    <cellStyle name="ÅëÈ­_laroux_2_99 친환경농산물 인증현황 3" xfId="858"/>
    <cellStyle name="AeE­_laroux_2_99 친환경농산물 인증현황 4" xfId="859"/>
    <cellStyle name="ÅëÈ­_laroux_2_99 친환경농산물 인증현황 4" xfId="860"/>
    <cellStyle name="AeE­_laroux_2_99 친환경농산물 인증현황 5" xfId="861"/>
    <cellStyle name="ÅëÈ­_laroux_2_99 친환경농산물 인증현황 5" xfId="862"/>
    <cellStyle name="AeE­_laroux_2_보건위생정책과" xfId="863"/>
    <cellStyle name="ÅëÈ­_laroux_2_보건위생정책과" xfId="864"/>
    <cellStyle name="AeE­_laroux_2_시군구" xfId="865"/>
    <cellStyle name="ÅëÈ­_laroux_2_시군구" xfId="866"/>
    <cellStyle name="AeE­_laroux_2_안산시" xfId="867"/>
    <cellStyle name="ÅëÈ­_laroux_2_안산시" xfId="868"/>
    <cellStyle name="AeE­_laroux_2_유통업체현황" xfId="869"/>
    <cellStyle name="ÅëÈ­_laroux_2_유통업체현황" xfId="870"/>
    <cellStyle name="AeE­_laroux_2_유통업체현황 2" xfId="871"/>
    <cellStyle name="ÅëÈ­_laroux_2_유통업체현황 2" xfId="872"/>
    <cellStyle name="AeE­_laroux_2_유통업체현황 3" xfId="873"/>
    <cellStyle name="ÅëÈ­_laroux_2_유통업체현황 3" xfId="874"/>
    <cellStyle name="AeE­_laroux_2_유통업체현황 4" xfId="875"/>
    <cellStyle name="ÅëÈ­_laroux_2_유통업체현황 4" xfId="876"/>
    <cellStyle name="AeE­_laroux_2_유통업체현황 5" xfId="877"/>
    <cellStyle name="ÅëÈ­_laroux_2_유통업체현황 5" xfId="878"/>
    <cellStyle name="AeE­_laroux_2_토지정보과(제출)," xfId="879"/>
    <cellStyle name="ÅëÈ­_laroux_2_토지정보과(제출)," xfId="880"/>
    <cellStyle name="AeE­_laroux_2_평택시" xfId="881"/>
    <cellStyle name="ÅëÈ­_laroux_2_평택시" xfId="882"/>
    <cellStyle name="AeE­_Sheet1" xfId="883"/>
    <cellStyle name="ÅëÈ­_Sheet1" xfId="884"/>
    <cellStyle name="AeE­_Sheet1 2" xfId="885"/>
    <cellStyle name="ÅëÈ­_Sheet1 2" xfId="886"/>
    <cellStyle name="AeE­_Sheet1 3" xfId="887"/>
    <cellStyle name="ÅëÈ­_Sheet1 3" xfId="888"/>
    <cellStyle name="AeE­_Sheet1 4" xfId="889"/>
    <cellStyle name="ÅëÈ­_Sheet1 4" xfId="890"/>
    <cellStyle name="AeE­_Sheet1 5" xfId="891"/>
    <cellStyle name="ÅëÈ­_Sheet1 5" xfId="892"/>
    <cellStyle name="AeE­_Sheet1_41-06농림16" xfId="893"/>
    <cellStyle name="ÅëÈ­_Sheet1_41-06농림16" xfId="894"/>
    <cellStyle name="AeE­_Sheet1_41-06농림16 2" xfId="895"/>
    <cellStyle name="ÅëÈ­_Sheet1_41-06농림16 2" xfId="896"/>
    <cellStyle name="AeE­_Sheet1_41-06농림16 3" xfId="897"/>
    <cellStyle name="ÅëÈ­_Sheet1_41-06농림16 3" xfId="898"/>
    <cellStyle name="AeE­_Sheet1_41-06농림16 4" xfId="899"/>
    <cellStyle name="ÅëÈ­_Sheet1_41-06농림16 4" xfId="900"/>
    <cellStyle name="AeE­_Sheet1_41-06농림16 5" xfId="901"/>
    <cellStyle name="ÅëÈ­_Sheet1_41-06농림16 5" xfId="902"/>
    <cellStyle name="AeE­_Sheet1_41-06농림16_45-09 유통 금융 보험 및 기타서비스(97-109)" xfId="903"/>
    <cellStyle name="ÅëÈ­_Sheet1_41-06농림16_45-09 유통 금융 보험 및 기타서비스(97-109)" xfId="904"/>
    <cellStyle name="AeE­_Sheet1_41-06농림16_45-09 유통 금융 보험 및 기타서비스(97-109) 2" xfId="905"/>
    <cellStyle name="ÅëÈ­_Sheet1_41-06농림16_45-09 유통 금융 보험 및 기타서비스(97-109) 2" xfId="906"/>
    <cellStyle name="AeE­_Sheet1_41-06농림16_45-09 유통 금융 보험 및 기타서비스(97-109) 3" xfId="907"/>
    <cellStyle name="ÅëÈ­_Sheet1_41-06농림16_45-09 유통 금융 보험 및 기타서비스(97-109) 3" xfId="908"/>
    <cellStyle name="AeE­_Sheet1_41-06농림16_45-09 유통 금융 보험 및 기타서비스(97-109) 4" xfId="909"/>
    <cellStyle name="ÅëÈ­_Sheet1_41-06농림16_45-09 유통 금융 보험 및 기타서비스(97-109) 4" xfId="910"/>
    <cellStyle name="AeE­_Sheet1_41-06농림16_45-09 유통 금융 보험 및 기타서비스(97-109) 5" xfId="911"/>
    <cellStyle name="ÅëÈ­_Sheet1_41-06농림16_45-09 유통 금융 보험 및 기타서비스(97-109) 5" xfId="912"/>
    <cellStyle name="AeE­_Sheet1_41-06농림16_46-06 농림수산업" xfId="913"/>
    <cellStyle name="ÅëÈ­_Sheet1_41-06농림16_46-06 농림수산업" xfId="914"/>
    <cellStyle name="AeE­_Sheet1_41-06농림16_46-09 유통 금융 보험 및 기타서비스" xfId="915"/>
    <cellStyle name="ÅëÈ­_Sheet1_41-06농림16_46-09 유통 금융 보험 및 기타서비스" xfId="916"/>
    <cellStyle name="AeE­_Sheet1_41-06농림16_46-09 유통 금융 보험 및 기타서비스 2" xfId="917"/>
    <cellStyle name="ÅëÈ­_Sheet1_41-06농림16_46-09 유통 금융 보험 및 기타서비스 2" xfId="918"/>
    <cellStyle name="AeE­_Sheet1_41-06농림16_46-09 유통 금융 보험 및 기타서비스 3" xfId="919"/>
    <cellStyle name="ÅëÈ­_Sheet1_41-06농림16_46-09 유통 금융 보험 및 기타서비스 3" xfId="920"/>
    <cellStyle name="AeE­_Sheet1_41-06농림16_46-09 유통 금융 보험 및 기타서비스 4" xfId="921"/>
    <cellStyle name="ÅëÈ­_Sheet1_41-06농림16_46-09 유통 금융 보험 및 기타서비스 4" xfId="922"/>
    <cellStyle name="AeE­_Sheet1_41-06농림16_46-09 유통 금융 보험 및 기타서비스 5" xfId="923"/>
    <cellStyle name="ÅëÈ­_Sheet1_41-06농림16_46-09 유통 금융 보험 및 기타서비스 5" xfId="924"/>
    <cellStyle name="AeE­_Sheet1_41-06농림16_46-11 교통 관광 및 정보통신" xfId="925"/>
    <cellStyle name="ÅëÈ­_Sheet1_41-06농림16_46-11 교통 관광 및 정보통신" xfId="926"/>
    <cellStyle name="AeE­_Sheet1_41-06농림16_46-11 교통 관광 및 정보통신 2" xfId="927"/>
    <cellStyle name="ÅëÈ­_Sheet1_41-06농림16_46-11 교통 관광 및 정보통신 2" xfId="928"/>
    <cellStyle name="AeE­_Sheet1_41-06농림16_46-11 교통 관광 및 정보통신 3" xfId="929"/>
    <cellStyle name="ÅëÈ­_Sheet1_41-06농림16_46-11 교통 관광 및 정보통신 3" xfId="930"/>
    <cellStyle name="AeE­_Sheet1_41-06농림16_46-11 교통 관광 및 정보통신 4" xfId="931"/>
    <cellStyle name="ÅëÈ­_Sheet1_41-06농림16_46-11 교통 관광 및 정보통신 4" xfId="932"/>
    <cellStyle name="AeE­_Sheet1_41-06농림16_46-11 교통 관광 및 정보통신 5" xfId="933"/>
    <cellStyle name="ÅëÈ­_Sheet1_41-06농림16_46-11 교통 관광 및 정보통신 5" xfId="934"/>
    <cellStyle name="AeE­_Sheet1_41-06농림16_48-06 농림수산업" xfId="935"/>
    <cellStyle name="ÅëÈ­_Sheet1_41-06농림16_48-06 농림수산업" xfId="936"/>
    <cellStyle name="AeE­_Sheet1_41-06농림16_48-09 유통 금융 보험 및 기타서비스" xfId="937"/>
    <cellStyle name="ÅëÈ­_Sheet1_41-06농림16_48-09 유통 금융 보험 및 기타서비스" xfId="938"/>
    <cellStyle name="AeE­_Sheet1_41-06농림16_48-09 유통 금융 보험 및 기타서비스 2" xfId="939"/>
    <cellStyle name="ÅëÈ­_Sheet1_41-06농림16_48-09 유통 금융 보험 및 기타서비스 2" xfId="940"/>
    <cellStyle name="AeE­_Sheet1_41-06농림16_48-09 유통 금융 보험 및 기타서비스 3" xfId="941"/>
    <cellStyle name="ÅëÈ­_Sheet1_41-06농림16_48-09 유통 금융 보험 및 기타서비스 3" xfId="942"/>
    <cellStyle name="AeE­_Sheet1_41-06농림16_48-09 유통 금융 보험 및 기타서비스 4" xfId="943"/>
    <cellStyle name="ÅëÈ­_Sheet1_41-06농림16_48-09 유통 금융 보험 및 기타서비스 4" xfId="944"/>
    <cellStyle name="AeE­_Sheet1_41-06농림16_48-09 유통 금융 보험 및 기타서비스 5" xfId="945"/>
    <cellStyle name="ÅëÈ­_Sheet1_41-06농림16_48-09 유통 금융 보험 및 기타서비스 5" xfId="946"/>
    <cellStyle name="AeE­_Sheet1_41-06농림16_48-10 주택 건설" xfId="947"/>
    <cellStyle name="ÅëÈ­_Sheet1_41-06농림16_48-10 주택 건설" xfId="948"/>
    <cellStyle name="AeE­_Sheet1_41-06농림16_48-11 교통 관광 및 정보통신" xfId="949"/>
    <cellStyle name="ÅëÈ­_Sheet1_41-06농림16_48-11 교통 관광 및 정보통신" xfId="950"/>
    <cellStyle name="AeE­_Sheet1_41-06농림16_48-12 보건 및 사회보장" xfId="951"/>
    <cellStyle name="ÅëÈ­_Sheet1_41-06농림16_48-12 보건 및 사회보장" xfId="952"/>
    <cellStyle name="AeE­_Sheet1_41-06농림16_48-13 환경" xfId="953"/>
    <cellStyle name="ÅëÈ­_Sheet1_41-06농림16_48-13 환경" xfId="954"/>
    <cellStyle name="AeE­_Sheet1_41-06농림16_48-14 교육 및 문화" xfId="955"/>
    <cellStyle name="ÅëÈ­_Sheet1_41-06농림16_48-14 교육 및 문화" xfId="956"/>
    <cellStyle name="AeE­_Sheet1_41-06농림16_48-17 공공행정 및 사법" xfId="957"/>
    <cellStyle name="ÅëÈ­_Sheet1_41-06농림16_48-17 공공행정 및 사법" xfId="958"/>
    <cellStyle name="AeE­_Sheet1_41-06농림16_48-17 공공행정 및 사법 2" xfId="959"/>
    <cellStyle name="ÅëÈ­_Sheet1_41-06농림16_48-17 공공행정 및 사법 2" xfId="960"/>
    <cellStyle name="AeE­_Sheet1_41-06농림16_48-17 공공행정 및 사법 3" xfId="961"/>
    <cellStyle name="ÅëÈ­_Sheet1_41-06농림16_48-17 공공행정 및 사법 3" xfId="962"/>
    <cellStyle name="AeE­_Sheet1_41-06농림16_48-17 공공행정 및 사법 4" xfId="963"/>
    <cellStyle name="ÅëÈ­_Sheet1_41-06농림16_48-17 공공행정 및 사법 4" xfId="964"/>
    <cellStyle name="AeE­_Sheet1_41-06농림16_48-17 공공행정 및 사법 5" xfId="965"/>
    <cellStyle name="ÅëÈ­_Sheet1_41-06농림16_48-17 공공행정 및 사법 5" xfId="966"/>
    <cellStyle name="AeE­_Sheet1_41-06농림16_48-17 공공행정및사법(완)" xfId="967"/>
    <cellStyle name="ÅëÈ­_Sheet1_41-06농림16_48-17 공공행정및사법(완)" xfId="968"/>
    <cellStyle name="AeE­_Sheet1_41-06농림16_99 재가노인복지시설" xfId="969"/>
    <cellStyle name="ÅëÈ­_Sheet1_41-06농림16_99 재가노인복지시설" xfId="970"/>
    <cellStyle name="AeE­_Sheet1_41-06농림16_99 재가노인복지시설 2" xfId="971"/>
    <cellStyle name="ÅëÈ­_Sheet1_41-06농림16_99 재가노인복지시설 2" xfId="972"/>
    <cellStyle name="AeE­_Sheet1_41-06농림16_99 재가노인복지시설 3" xfId="973"/>
    <cellStyle name="ÅëÈ­_Sheet1_41-06농림16_99 재가노인복지시설 3" xfId="974"/>
    <cellStyle name="AeE­_Sheet1_41-06농림16_99 재가노인복지시설 4" xfId="975"/>
    <cellStyle name="ÅëÈ­_Sheet1_41-06농림16_99 재가노인복지시설 4" xfId="976"/>
    <cellStyle name="AeE­_Sheet1_41-06농림16_99 재가노인복지시설 5" xfId="977"/>
    <cellStyle name="ÅëÈ­_Sheet1_41-06농림16_99 재가노인복지시설 5" xfId="978"/>
    <cellStyle name="AeE­_Sheet1_41-06농림16_99 친환경농산물 인증현황" xfId="979"/>
    <cellStyle name="ÅëÈ­_Sheet1_41-06농림16_99 친환경농산물 인증현황" xfId="980"/>
    <cellStyle name="AeE­_Sheet1_41-06농림16_99 친환경농산물 인증현황 2" xfId="981"/>
    <cellStyle name="ÅëÈ­_Sheet1_41-06농림16_99 친환경농산물 인증현황 2" xfId="982"/>
    <cellStyle name="AeE­_Sheet1_41-06농림16_99 친환경농산물 인증현황 3" xfId="983"/>
    <cellStyle name="ÅëÈ­_Sheet1_41-06농림16_99 친환경농산물 인증현황 3" xfId="984"/>
    <cellStyle name="AeE­_Sheet1_41-06농림16_99 친환경농산물 인증현황 4" xfId="985"/>
    <cellStyle name="ÅëÈ­_Sheet1_41-06농림16_99 친환경농산물 인증현황 4" xfId="986"/>
    <cellStyle name="AeE­_Sheet1_41-06농림16_99 친환경농산물 인증현황 5" xfId="987"/>
    <cellStyle name="ÅëÈ­_Sheet1_41-06농림16_99 친환경농산물 인증현황 5" xfId="988"/>
    <cellStyle name="AeE­_Sheet1_41-06농림16_보건위생정책과" xfId="989"/>
    <cellStyle name="ÅëÈ­_Sheet1_41-06농림16_보건위생정책과" xfId="990"/>
    <cellStyle name="AeE­_Sheet1_41-06농림16_시군구" xfId="991"/>
    <cellStyle name="ÅëÈ­_Sheet1_41-06농림16_시군구" xfId="992"/>
    <cellStyle name="AeE­_Sheet1_41-06농림16_안산시" xfId="993"/>
    <cellStyle name="ÅëÈ­_Sheet1_41-06농림16_안산시" xfId="994"/>
    <cellStyle name="AeE­_Sheet1_41-06농림16_유통업체현황" xfId="995"/>
    <cellStyle name="ÅëÈ­_Sheet1_41-06농림16_유통업체현황" xfId="996"/>
    <cellStyle name="AeE­_Sheet1_41-06농림16_유통업체현황 2" xfId="997"/>
    <cellStyle name="ÅëÈ­_Sheet1_41-06농림16_유통업체현황 2" xfId="998"/>
    <cellStyle name="AeE­_Sheet1_41-06농림16_유통업체현황 3" xfId="999"/>
    <cellStyle name="ÅëÈ­_Sheet1_41-06농림16_유통업체현황 3" xfId="1000"/>
    <cellStyle name="AeE­_Sheet1_41-06농림16_유통업체현황 4" xfId="1001"/>
    <cellStyle name="ÅëÈ­_Sheet1_41-06농림16_유통업체현황 4" xfId="1002"/>
    <cellStyle name="AeE­_Sheet1_41-06농림16_유통업체현황 5" xfId="1003"/>
    <cellStyle name="ÅëÈ­_Sheet1_41-06농림16_유통업체현황 5" xfId="1004"/>
    <cellStyle name="AeE­_Sheet1_41-06농림16_토지정보과(제출)," xfId="1005"/>
    <cellStyle name="ÅëÈ­_Sheet1_41-06농림16_토지정보과(제출)," xfId="1006"/>
    <cellStyle name="AeE­_Sheet1_41-06농림16_평택시" xfId="1007"/>
    <cellStyle name="ÅëÈ­_Sheet1_41-06농림16_평택시" xfId="1008"/>
    <cellStyle name="AeE­_Sheet1_41-06농림41" xfId="1009"/>
    <cellStyle name="ÅëÈ­_Sheet1_41-06농림41" xfId="1010"/>
    <cellStyle name="AeE­_Sheet1_41-06농림41 2" xfId="1011"/>
    <cellStyle name="ÅëÈ­_Sheet1_41-06농림41 2" xfId="1012"/>
    <cellStyle name="AeE­_Sheet1_41-06농림41 3" xfId="1013"/>
    <cellStyle name="ÅëÈ­_Sheet1_41-06농림41 3" xfId="1014"/>
    <cellStyle name="AeE­_Sheet1_41-06농림41 4" xfId="1015"/>
    <cellStyle name="ÅëÈ­_Sheet1_41-06농림41 4" xfId="1016"/>
    <cellStyle name="AeE­_Sheet1_41-06농림41 5" xfId="1017"/>
    <cellStyle name="ÅëÈ­_Sheet1_41-06농림41 5" xfId="1018"/>
    <cellStyle name="AeE­_Sheet1_45-09 유통 금융 보험 및 기타서비스(97-109)" xfId="1019"/>
    <cellStyle name="ÅëÈ­_Sheet1_45-09 유통 금융 보험 및 기타서비스(97-109)" xfId="1020"/>
    <cellStyle name="AeE­_Sheet1_45-09 유통 금융 보험 및 기타서비스(97-109) 2" xfId="1021"/>
    <cellStyle name="ÅëÈ­_Sheet1_45-09 유통 금융 보험 및 기타서비스(97-109) 2" xfId="1022"/>
    <cellStyle name="AeE­_Sheet1_45-09 유통 금융 보험 및 기타서비스(97-109) 3" xfId="1023"/>
    <cellStyle name="ÅëÈ­_Sheet1_45-09 유통 금융 보험 및 기타서비스(97-109) 3" xfId="1024"/>
    <cellStyle name="AeE­_Sheet1_45-09 유통 금융 보험 및 기타서비스(97-109) 4" xfId="1025"/>
    <cellStyle name="ÅëÈ­_Sheet1_45-09 유통 금융 보험 및 기타서비스(97-109) 4" xfId="1026"/>
    <cellStyle name="AeE­_Sheet1_45-09 유통 금융 보험 및 기타서비스(97-109) 5" xfId="1027"/>
    <cellStyle name="ÅëÈ­_Sheet1_45-09 유통 금융 보험 및 기타서비스(97-109) 5" xfId="1028"/>
    <cellStyle name="AeE­_Sheet1_46-06 농림수산업" xfId="1029"/>
    <cellStyle name="ÅëÈ­_Sheet1_46-06 농림수산업" xfId="1030"/>
    <cellStyle name="AeE­_Sheet1_46-09 유통 금융 보험 및 기타서비스" xfId="1031"/>
    <cellStyle name="ÅëÈ­_Sheet1_46-09 유통 금융 보험 및 기타서비스" xfId="1032"/>
    <cellStyle name="AeE­_Sheet1_46-09 유통 금융 보험 및 기타서비스 2" xfId="1033"/>
    <cellStyle name="ÅëÈ­_Sheet1_46-09 유통 금융 보험 및 기타서비스 2" xfId="1034"/>
    <cellStyle name="AeE­_Sheet1_46-09 유통 금융 보험 및 기타서비스 3" xfId="1035"/>
    <cellStyle name="ÅëÈ­_Sheet1_46-09 유통 금융 보험 및 기타서비스 3" xfId="1036"/>
    <cellStyle name="AeE­_Sheet1_46-09 유통 금융 보험 및 기타서비스 4" xfId="1037"/>
    <cellStyle name="ÅëÈ­_Sheet1_46-09 유통 금융 보험 및 기타서비스 4" xfId="1038"/>
    <cellStyle name="AeE­_Sheet1_46-09 유통 금융 보험 및 기타서비스 5" xfId="1039"/>
    <cellStyle name="ÅëÈ­_Sheet1_46-09 유통 금융 보험 및 기타서비스 5" xfId="1040"/>
    <cellStyle name="AeE­_Sheet1_46-11 교통 관광 및 정보통신" xfId="1041"/>
    <cellStyle name="ÅëÈ­_Sheet1_46-11 교통 관광 및 정보통신" xfId="1042"/>
    <cellStyle name="AeE­_Sheet1_46-11 교통 관광 및 정보통신 2" xfId="1043"/>
    <cellStyle name="ÅëÈ­_Sheet1_46-11 교통 관광 및 정보통신 2" xfId="1044"/>
    <cellStyle name="AeE­_Sheet1_46-11 교통 관광 및 정보통신 3" xfId="1045"/>
    <cellStyle name="ÅëÈ­_Sheet1_46-11 교통 관광 및 정보통신 3" xfId="1046"/>
    <cellStyle name="AeE­_Sheet1_46-11 교통 관광 및 정보통신 4" xfId="1047"/>
    <cellStyle name="ÅëÈ­_Sheet1_46-11 교통 관광 및 정보통신 4" xfId="1048"/>
    <cellStyle name="AeE­_Sheet1_46-11 교통 관광 및 정보통신 5" xfId="1049"/>
    <cellStyle name="ÅëÈ­_Sheet1_46-11 교통 관광 및 정보통신 5" xfId="1050"/>
    <cellStyle name="AeE­_Sheet1_48-06 농림수산업" xfId="1051"/>
    <cellStyle name="ÅëÈ­_Sheet1_48-06 농림수산업" xfId="1052"/>
    <cellStyle name="AeE­_Sheet1_48-09 유통 금융 보험 및 기타서비스" xfId="1053"/>
    <cellStyle name="ÅëÈ­_Sheet1_48-09 유통 금융 보험 및 기타서비스" xfId="1054"/>
    <cellStyle name="AeE­_Sheet1_48-09 유통 금융 보험 및 기타서비스 2" xfId="1055"/>
    <cellStyle name="ÅëÈ­_Sheet1_48-09 유통 금융 보험 및 기타서비스 2" xfId="1056"/>
    <cellStyle name="AeE­_Sheet1_48-09 유통 금융 보험 및 기타서비스 3" xfId="1057"/>
    <cellStyle name="ÅëÈ­_Sheet1_48-09 유통 금융 보험 및 기타서비스 3" xfId="1058"/>
    <cellStyle name="AeE­_Sheet1_48-09 유통 금융 보험 및 기타서비스 4" xfId="1059"/>
    <cellStyle name="ÅëÈ­_Sheet1_48-09 유통 금융 보험 및 기타서비스 4" xfId="1060"/>
    <cellStyle name="AeE­_Sheet1_48-09 유통 금융 보험 및 기타서비스 5" xfId="1061"/>
    <cellStyle name="ÅëÈ­_Sheet1_48-09 유통 금융 보험 및 기타서비스 5" xfId="1062"/>
    <cellStyle name="AeE­_Sheet1_48-10 주택 건설" xfId="1063"/>
    <cellStyle name="ÅëÈ­_Sheet1_48-10 주택 건설" xfId="1064"/>
    <cellStyle name="AeE­_Sheet1_48-11 교통 관광 및 정보통신" xfId="1065"/>
    <cellStyle name="ÅëÈ­_Sheet1_48-11 교통 관광 및 정보통신" xfId="1066"/>
    <cellStyle name="AeE­_Sheet1_48-12 보건 및 사회보장" xfId="1067"/>
    <cellStyle name="ÅëÈ­_Sheet1_48-12 보건 및 사회보장" xfId="1068"/>
    <cellStyle name="AeE­_Sheet1_48-13 환경" xfId="1069"/>
    <cellStyle name="ÅëÈ­_Sheet1_48-13 환경" xfId="1070"/>
    <cellStyle name="AeE­_Sheet1_48-14 교육 및 문화" xfId="1071"/>
    <cellStyle name="ÅëÈ­_Sheet1_48-14 교육 및 문화" xfId="1072"/>
    <cellStyle name="AeE­_Sheet1_48-17 공공행정 및 사법" xfId="1073"/>
    <cellStyle name="ÅëÈ­_Sheet1_48-17 공공행정 및 사법" xfId="1074"/>
    <cellStyle name="AeE­_Sheet1_48-17 공공행정 및 사법 2" xfId="1075"/>
    <cellStyle name="ÅëÈ­_Sheet1_48-17 공공행정 및 사법 2" xfId="1076"/>
    <cellStyle name="AeE­_Sheet1_48-17 공공행정 및 사법 3" xfId="1077"/>
    <cellStyle name="ÅëÈ­_Sheet1_48-17 공공행정 및 사법 3" xfId="1078"/>
    <cellStyle name="AeE­_Sheet1_48-17 공공행정 및 사법 4" xfId="1079"/>
    <cellStyle name="ÅëÈ­_Sheet1_48-17 공공행정 및 사법 4" xfId="1080"/>
    <cellStyle name="AeE­_Sheet1_48-17 공공행정 및 사법 5" xfId="1081"/>
    <cellStyle name="ÅëÈ­_Sheet1_48-17 공공행정 및 사법 5" xfId="1082"/>
    <cellStyle name="AeE­_Sheet1_48-17 공공행정및사법(완)" xfId="1083"/>
    <cellStyle name="ÅëÈ­_Sheet1_48-17 공공행정및사법(완)" xfId="1084"/>
    <cellStyle name="AeE­_Sheet1_99 재가노인복지시설" xfId="1085"/>
    <cellStyle name="ÅëÈ­_Sheet1_99 재가노인복지시설" xfId="1086"/>
    <cellStyle name="AeE­_Sheet1_99 재가노인복지시설 2" xfId="1087"/>
    <cellStyle name="ÅëÈ­_Sheet1_99 재가노인복지시설 2" xfId="1088"/>
    <cellStyle name="AeE­_Sheet1_99 재가노인복지시설 3" xfId="1089"/>
    <cellStyle name="ÅëÈ­_Sheet1_99 재가노인복지시설 3" xfId="1090"/>
    <cellStyle name="AeE­_Sheet1_99 재가노인복지시설 4" xfId="1091"/>
    <cellStyle name="ÅëÈ­_Sheet1_99 재가노인복지시설 4" xfId="1092"/>
    <cellStyle name="AeE­_Sheet1_99 재가노인복지시설 5" xfId="1093"/>
    <cellStyle name="ÅëÈ­_Sheet1_99 재가노인복지시설 5" xfId="1094"/>
    <cellStyle name="AeE­_Sheet1_99 친환경농산물 인증현황" xfId="1095"/>
    <cellStyle name="ÅëÈ­_Sheet1_99 친환경농산물 인증현황" xfId="1096"/>
    <cellStyle name="AeE­_Sheet1_99 친환경농산물 인증현황 2" xfId="1097"/>
    <cellStyle name="ÅëÈ­_Sheet1_99 친환경농산물 인증현황 2" xfId="1098"/>
    <cellStyle name="AeE­_Sheet1_99 친환경농산물 인증현황 3" xfId="1099"/>
    <cellStyle name="ÅëÈ­_Sheet1_99 친환경농산물 인증현황 3" xfId="1100"/>
    <cellStyle name="AeE­_Sheet1_99 친환경농산물 인증현황 4" xfId="1101"/>
    <cellStyle name="ÅëÈ­_Sheet1_99 친환경농산물 인증현황 4" xfId="1102"/>
    <cellStyle name="AeE­_Sheet1_99 친환경농산물 인증현황 5" xfId="1103"/>
    <cellStyle name="ÅëÈ­_Sheet1_99 친환경농산물 인증현황 5" xfId="1104"/>
    <cellStyle name="AeE­_Sheet1_보건위생정책과" xfId="1105"/>
    <cellStyle name="ÅëÈ­_Sheet1_보건위생정책과" xfId="1106"/>
    <cellStyle name="AeE­_Sheet1_시군구" xfId="1107"/>
    <cellStyle name="ÅëÈ­_Sheet1_시군구" xfId="1108"/>
    <cellStyle name="AeE­_Sheet1_안산시" xfId="1109"/>
    <cellStyle name="ÅëÈ­_Sheet1_안산시" xfId="1110"/>
    <cellStyle name="AeE­_Sheet1_유통업체현황" xfId="1111"/>
    <cellStyle name="ÅëÈ­_Sheet1_유통업체현황" xfId="1112"/>
    <cellStyle name="AeE­_Sheet1_유통업체현황 2" xfId="1113"/>
    <cellStyle name="ÅëÈ­_Sheet1_유통업체현황 2" xfId="1114"/>
    <cellStyle name="AeE­_Sheet1_유통업체현황 3" xfId="1115"/>
    <cellStyle name="ÅëÈ­_Sheet1_유통업체현황 3" xfId="1116"/>
    <cellStyle name="AeE­_Sheet1_유통업체현황 4" xfId="1117"/>
    <cellStyle name="ÅëÈ­_Sheet1_유통업체현황 4" xfId="1118"/>
    <cellStyle name="AeE­_Sheet1_유통업체현황 5" xfId="1119"/>
    <cellStyle name="ÅëÈ­_Sheet1_유통업체현황 5" xfId="1120"/>
    <cellStyle name="AeE­_Sheet1_토지정보과(제출)," xfId="1121"/>
    <cellStyle name="ÅëÈ­_Sheet1_토지정보과(제출)," xfId="1122"/>
    <cellStyle name="AeE­_Sheet1_평택시" xfId="1123"/>
    <cellStyle name="ÅëÈ­_Sheet1_평택시" xfId="1124"/>
    <cellStyle name="AÞ¸¶ [0]_0809ºn±³ " xfId="1125"/>
    <cellStyle name="ÄÞ¸¶ [0]_¼ÕÀÍ¿¹»ê" xfId="1126"/>
    <cellStyle name="AÞ¸¶ [0]_¼OAI¿¹≫e" xfId="1127"/>
    <cellStyle name="ÄÞ¸¶ [0]_ÀÎ°Çºñ,¿ÜÁÖºñ" xfId="1128"/>
    <cellStyle name="AÞ¸¶ [0]_AI°Cºn,μμ±Þºn" xfId="1129"/>
    <cellStyle name="ÄÞ¸¶ [0]_laroux" xfId="1130"/>
    <cellStyle name="AÞ¸¶ [0]_laroux_1" xfId="1131"/>
    <cellStyle name="ÄÞ¸¶ [0]_laroux_1" xfId="1132"/>
    <cellStyle name="AÞ¸¶ [0]_laroux_1 2" xfId="1133"/>
    <cellStyle name="ÄÞ¸¶ [0]_laroux_1 2" xfId="1134"/>
    <cellStyle name="AÞ¸¶ [0]_laroux_1 3" xfId="1135"/>
    <cellStyle name="ÄÞ¸¶ [0]_laroux_1 3" xfId="1136"/>
    <cellStyle name="AÞ¸¶ [0]_laroux_1 4" xfId="1137"/>
    <cellStyle name="ÄÞ¸¶ [0]_laroux_1 4" xfId="1138"/>
    <cellStyle name="AÞ¸¶ [0]_laroux_1 5" xfId="1139"/>
    <cellStyle name="ÄÞ¸¶ [0]_laroux_1 5" xfId="1140"/>
    <cellStyle name="AÞ¸¶ [0]_Sheet1" xfId="1141"/>
    <cellStyle name="ÄÞ¸¶ [0]_Sheet1" xfId="1142"/>
    <cellStyle name="AÞ¸¶ [0]_Sheet1 2" xfId="1143"/>
    <cellStyle name="ÄÞ¸¶ [0]_Sheet1 2" xfId="1144"/>
    <cellStyle name="AÞ¸¶ [0]_Sheet1 3" xfId="1145"/>
    <cellStyle name="ÄÞ¸¶ [0]_Sheet1 3" xfId="1146"/>
    <cellStyle name="AÞ¸¶ [0]_Sheet1 4" xfId="1147"/>
    <cellStyle name="ÄÞ¸¶ [0]_Sheet1 4" xfId="1148"/>
    <cellStyle name="AÞ¸¶ [0]_Sheet1 5" xfId="1149"/>
    <cellStyle name="ÄÞ¸¶ [0]_Sheet1 5" xfId="1150"/>
    <cellStyle name="AÞ¸¶ [0]_Sheet1_45-09 유통 금융 보험 및 기타서비스(97-109)" xfId="1151"/>
    <cellStyle name="ÄÞ¸¶ [0]_Sheet1_45-09 유통 금융 보험 및 기타서비스(97-109)" xfId="1152"/>
    <cellStyle name="AÞ¸¶ [0]_Sheet1_45-09 유통 금융 보험 및 기타서비스(97-109) 2" xfId="1153"/>
    <cellStyle name="ÄÞ¸¶ [0]_Sheet1_45-09 유통 금융 보험 및 기타서비스(97-109) 2" xfId="1154"/>
    <cellStyle name="AÞ¸¶ [0]_Sheet1_45-09 유통 금융 보험 및 기타서비스(97-109) 3" xfId="1155"/>
    <cellStyle name="ÄÞ¸¶ [0]_Sheet1_45-09 유통 금융 보험 및 기타서비스(97-109) 3" xfId="1156"/>
    <cellStyle name="AÞ¸¶ [0]_Sheet1_45-09 유통 금융 보험 및 기타서비스(97-109) 4" xfId="1157"/>
    <cellStyle name="ÄÞ¸¶ [0]_Sheet1_45-09 유통 금융 보험 및 기타서비스(97-109) 4" xfId="1158"/>
    <cellStyle name="AÞ¸¶ [0]_Sheet1_45-09 유통 금융 보험 및 기타서비스(97-109) 5" xfId="1159"/>
    <cellStyle name="ÄÞ¸¶ [0]_Sheet1_45-09 유통 금융 보험 및 기타서비스(97-109) 5" xfId="1160"/>
    <cellStyle name="AÞ¸¶ [0]_Sheet1_46-06 농림수산업" xfId="1161"/>
    <cellStyle name="ÄÞ¸¶ [0]_Sheet1_46-06 농림수산업" xfId="1162"/>
    <cellStyle name="AÞ¸¶ [0]_Sheet1_46-09 유통 금융 보험 및 기타서비스" xfId="1163"/>
    <cellStyle name="ÄÞ¸¶ [0]_Sheet1_46-09 유통 금융 보험 및 기타서비스" xfId="1164"/>
    <cellStyle name="AÞ¸¶ [0]_Sheet1_46-09 유통 금융 보험 및 기타서비스 2" xfId="1165"/>
    <cellStyle name="ÄÞ¸¶ [0]_Sheet1_46-09 유통 금융 보험 및 기타서비스 2" xfId="1166"/>
    <cellStyle name="AÞ¸¶ [0]_Sheet1_46-09 유통 금융 보험 및 기타서비스 3" xfId="1167"/>
    <cellStyle name="ÄÞ¸¶ [0]_Sheet1_46-09 유통 금융 보험 및 기타서비스 3" xfId="1168"/>
    <cellStyle name="AÞ¸¶ [0]_Sheet1_46-09 유통 금융 보험 및 기타서비스 4" xfId="1169"/>
    <cellStyle name="ÄÞ¸¶ [0]_Sheet1_46-09 유통 금융 보험 및 기타서비스 4" xfId="1170"/>
    <cellStyle name="AÞ¸¶ [0]_Sheet1_46-09 유통 금융 보험 및 기타서비스 5" xfId="1171"/>
    <cellStyle name="ÄÞ¸¶ [0]_Sheet1_46-09 유통 금융 보험 및 기타서비스 5" xfId="1172"/>
    <cellStyle name="AÞ¸¶ [0]_Sheet1_46-11 교통 관광 및 정보통신" xfId="1173"/>
    <cellStyle name="ÄÞ¸¶ [0]_Sheet1_46-11 교통 관광 및 정보통신" xfId="1174"/>
    <cellStyle name="AÞ¸¶ [0]_Sheet1_46-11 교통 관광 및 정보통신 2" xfId="1175"/>
    <cellStyle name="ÄÞ¸¶ [0]_Sheet1_46-11 교통 관광 및 정보통신 2" xfId="1176"/>
    <cellStyle name="AÞ¸¶ [0]_Sheet1_46-11 교통 관광 및 정보통신 3" xfId="1177"/>
    <cellStyle name="ÄÞ¸¶ [0]_Sheet1_46-11 교통 관광 및 정보통신 3" xfId="1178"/>
    <cellStyle name="AÞ¸¶ [0]_Sheet1_46-11 교통 관광 및 정보통신 4" xfId="1179"/>
    <cellStyle name="ÄÞ¸¶ [0]_Sheet1_46-11 교통 관광 및 정보통신 4" xfId="1180"/>
    <cellStyle name="AÞ¸¶ [0]_Sheet1_46-11 교통 관광 및 정보통신 5" xfId="1181"/>
    <cellStyle name="ÄÞ¸¶ [0]_Sheet1_46-11 교통 관광 및 정보통신 5" xfId="1182"/>
    <cellStyle name="AÞ¸¶ [0]_Sheet1_48-06 농림수산업" xfId="1183"/>
    <cellStyle name="ÄÞ¸¶ [0]_Sheet1_48-06 농림수산업" xfId="1184"/>
    <cellStyle name="AÞ¸¶ [0]_Sheet1_48-09 유통 금융 보험 및 기타서비스" xfId="1185"/>
    <cellStyle name="ÄÞ¸¶ [0]_Sheet1_48-09 유통 금융 보험 및 기타서비스" xfId="1186"/>
    <cellStyle name="AÞ¸¶ [0]_Sheet1_48-09 유통 금융 보험 및 기타서비스 2" xfId="1187"/>
    <cellStyle name="ÄÞ¸¶ [0]_Sheet1_48-09 유통 금융 보험 및 기타서비스 2" xfId="1188"/>
    <cellStyle name="AÞ¸¶ [0]_Sheet1_48-09 유통 금융 보험 및 기타서비스 3" xfId="1189"/>
    <cellStyle name="ÄÞ¸¶ [0]_Sheet1_48-09 유통 금융 보험 및 기타서비스 3" xfId="1190"/>
    <cellStyle name="AÞ¸¶ [0]_Sheet1_48-09 유통 금융 보험 및 기타서비스 4" xfId="1191"/>
    <cellStyle name="ÄÞ¸¶ [0]_Sheet1_48-09 유통 금융 보험 및 기타서비스 4" xfId="1192"/>
    <cellStyle name="AÞ¸¶ [0]_Sheet1_48-09 유통 금융 보험 및 기타서비스 5" xfId="1193"/>
    <cellStyle name="ÄÞ¸¶ [0]_Sheet1_48-09 유통 금융 보험 및 기타서비스 5" xfId="1194"/>
    <cellStyle name="AÞ¸¶ [0]_Sheet1_48-10 주택 건설" xfId="1195"/>
    <cellStyle name="ÄÞ¸¶ [0]_Sheet1_48-10 주택 건설" xfId="1196"/>
    <cellStyle name="AÞ¸¶ [0]_Sheet1_48-11 교통 관광 및 정보통신" xfId="1197"/>
    <cellStyle name="ÄÞ¸¶ [0]_Sheet1_48-11 교통 관광 및 정보통신" xfId="1198"/>
    <cellStyle name="AÞ¸¶ [0]_Sheet1_48-12 보건 및 사회보장" xfId="1199"/>
    <cellStyle name="ÄÞ¸¶ [0]_Sheet1_48-12 보건 및 사회보장" xfId="1200"/>
    <cellStyle name="AÞ¸¶ [0]_Sheet1_48-13 환경" xfId="1201"/>
    <cellStyle name="ÄÞ¸¶ [0]_Sheet1_48-13 환경" xfId="1202"/>
    <cellStyle name="AÞ¸¶ [0]_Sheet1_48-14 교육 및 문화" xfId="1203"/>
    <cellStyle name="ÄÞ¸¶ [0]_Sheet1_48-14 교육 및 문화" xfId="1204"/>
    <cellStyle name="AÞ¸¶ [0]_Sheet1_48-17 공공행정 및 사법" xfId="1205"/>
    <cellStyle name="ÄÞ¸¶ [0]_Sheet1_48-17 공공행정 및 사법" xfId="1206"/>
    <cellStyle name="AÞ¸¶ [0]_Sheet1_48-17 공공행정 및 사법 2" xfId="1207"/>
    <cellStyle name="ÄÞ¸¶ [0]_Sheet1_48-17 공공행정 및 사법 2" xfId="1208"/>
    <cellStyle name="AÞ¸¶ [0]_Sheet1_48-17 공공행정 및 사법 3" xfId="1209"/>
    <cellStyle name="ÄÞ¸¶ [0]_Sheet1_48-17 공공행정 및 사법 3" xfId="1210"/>
    <cellStyle name="AÞ¸¶ [0]_Sheet1_48-17 공공행정 및 사법 4" xfId="1211"/>
    <cellStyle name="ÄÞ¸¶ [0]_Sheet1_48-17 공공행정 및 사법 4" xfId="1212"/>
    <cellStyle name="AÞ¸¶ [0]_Sheet1_48-17 공공행정 및 사법 5" xfId="1213"/>
    <cellStyle name="ÄÞ¸¶ [0]_Sheet1_48-17 공공행정 및 사법 5" xfId="1214"/>
    <cellStyle name="AÞ¸¶ [0]_Sheet1_48-17 공공행정및사법(완)" xfId="1215"/>
    <cellStyle name="ÄÞ¸¶ [0]_Sheet1_48-17 공공행정및사법(완)" xfId="1216"/>
    <cellStyle name="AÞ¸¶ [0]_Sheet1_99 재가노인복지시설" xfId="1217"/>
    <cellStyle name="ÄÞ¸¶ [0]_Sheet1_99 재가노인복지시설" xfId="1218"/>
    <cellStyle name="AÞ¸¶ [0]_Sheet1_99 재가노인복지시설 2" xfId="1219"/>
    <cellStyle name="ÄÞ¸¶ [0]_Sheet1_99 재가노인복지시설 2" xfId="1220"/>
    <cellStyle name="AÞ¸¶ [0]_Sheet1_99 재가노인복지시설 3" xfId="1221"/>
    <cellStyle name="ÄÞ¸¶ [0]_Sheet1_99 재가노인복지시설 3" xfId="1222"/>
    <cellStyle name="AÞ¸¶ [0]_Sheet1_99 재가노인복지시설 4" xfId="1223"/>
    <cellStyle name="ÄÞ¸¶ [0]_Sheet1_99 재가노인복지시설 4" xfId="1224"/>
    <cellStyle name="AÞ¸¶ [0]_Sheet1_99 재가노인복지시설 5" xfId="1225"/>
    <cellStyle name="ÄÞ¸¶ [0]_Sheet1_99 재가노인복지시설 5" xfId="1226"/>
    <cellStyle name="AÞ¸¶ [0]_Sheet1_99 친환경농산물 인증현황" xfId="1227"/>
    <cellStyle name="ÄÞ¸¶ [0]_Sheet1_99 친환경농산물 인증현황" xfId="1228"/>
    <cellStyle name="AÞ¸¶ [0]_Sheet1_99 친환경농산물 인증현황 2" xfId="1229"/>
    <cellStyle name="ÄÞ¸¶ [0]_Sheet1_99 친환경농산물 인증현황 2" xfId="1230"/>
    <cellStyle name="AÞ¸¶ [0]_Sheet1_99 친환경농산물 인증현황 3" xfId="1231"/>
    <cellStyle name="ÄÞ¸¶ [0]_Sheet1_99 친환경농산물 인증현황 3" xfId="1232"/>
    <cellStyle name="AÞ¸¶ [0]_Sheet1_99 친환경농산물 인증현황 4" xfId="1233"/>
    <cellStyle name="ÄÞ¸¶ [0]_Sheet1_99 친환경농산물 인증현황 4" xfId="1234"/>
    <cellStyle name="AÞ¸¶ [0]_Sheet1_99 친환경농산물 인증현황 5" xfId="1235"/>
    <cellStyle name="ÄÞ¸¶ [0]_Sheet1_99 친환경농산물 인증현황 5" xfId="1236"/>
    <cellStyle name="AÞ¸¶ [0]_Sheet1_보건위생정책과" xfId="1237"/>
    <cellStyle name="ÄÞ¸¶ [0]_Sheet1_보건위생정책과" xfId="1238"/>
    <cellStyle name="AÞ¸¶ [0]_Sheet1_시군구" xfId="1239"/>
    <cellStyle name="ÄÞ¸¶ [0]_Sheet1_시군구" xfId="1240"/>
    <cellStyle name="AÞ¸¶ [0]_Sheet1_안산시" xfId="1241"/>
    <cellStyle name="ÄÞ¸¶ [0]_Sheet1_안산시" xfId="1242"/>
    <cellStyle name="AÞ¸¶ [0]_Sheet1_유통업체현황" xfId="1243"/>
    <cellStyle name="ÄÞ¸¶ [0]_Sheet1_유통업체현황" xfId="1244"/>
    <cellStyle name="AÞ¸¶ [0]_Sheet1_유통업체현황 2" xfId="1245"/>
    <cellStyle name="ÄÞ¸¶ [0]_Sheet1_유통업체현황 2" xfId="1246"/>
    <cellStyle name="AÞ¸¶ [0]_Sheet1_유통업체현황 3" xfId="1247"/>
    <cellStyle name="ÄÞ¸¶ [0]_Sheet1_유통업체현황 3" xfId="1248"/>
    <cellStyle name="AÞ¸¶ [0]_Sheet1_유통업체현황 4" xfId="1249"/>
    <cellStyle name="ÄÞ¸¶ [0]_Sheet1_유통업체현황 4" xfId="1250"/>
    <cellStyle name="AÞ¸¶ [0]_Sheet1_유통업체현황 5" xfId="1251"/>
    <cellStyle name="ÄÞ¸¶ [0]_Sheet1_유통업체현황 5" xfId="1252"/>
    <cellStyle name="AÞ¸¶ [0]_Sheet1_토지정보과(제출)," xfId="1253"/>
    <cellStyle name="ÄÞ¸¶ [0]_Sheet1_토지정보과(제출)," xfId="1254"/>
    <cellStyle name="AÞ¸¶ [0]_Sheet1_평택시" xfId="1255"/>
    <cellStyle name="ÄÞ¸¶ [0]_Sheet1_평택시" xfId="1256"/>
    <cellStyle name="AÞ¸¶_0809ºn±³ " xfId="1257"/>
    <cellStyle name="ÄÞ¸¶_¼ÕÀÍ¿¹»ê" xfId="1258"/>
    <cellStyle name="AÞ¸¶_¼OAI¿¹≫e" xfId="1259"/>
    <cellStyle name="ÄÞ¸¶_ÀÎ°Çºñ,¿ÜÁÖºñ" xfId="1260"/>
    <cellStyle name="AÞ¸¶_AI°Cºn,μμ±Þºn" xfId="1261"/>
    <cellStyle name="ÄÞ¸¶_laroux" xfId="1262"/>
    <cellStyle name="AÞ¸¶_laroux_1" xfId="1263"/>
    <cellStyle name="ÄÞ¸¶_laroux_1" xfId="1264"/>
    <cellStyle name="AÞ¸¶_laroux_1 2" xfId="1265"/>
    <cellStyle name="ÄÞ¸¶_laroux_1 2" xfId="1266"/>
    <cellStyle name="AÞ¸¶_laroux_1 3" xfId="1267"/>
    <cellStyle name="ÄÞ¸¶_laroux_1 3" xfId="1268"/>
    <cellStyle name="AÞ¸¶_laroux_1 4" xfId="1269"/>
    <cellStyle name="ÄÞ¸¶_laroux_1 4" xfId="1270"/>
    <cellStyle name="AÞ¸¶_laroux_1 5" xfId="1271"/>
    <cellStyle name="ÄÞ¸¶_laroux_1 5" xfId="1272"/>
    <cellStyle name="AÞ¸¶_Sheet1" xfId="1273"/>
    <cellStyle name="ÄÞ¸¶_Sheet1" xfId="1274"/>
    <cellStyle name="AÞ¸¶_Sheet1 2" xfId="1275"/>
    <cellStyle name="ÄÞ¸¶_Sheet1 2" xfId="1276"/>
    <cellStyle name="AÞ¸¶_Sheet1 3" xfId="1277"/>
    <cellStyle name="ÄÞ¸¶_Sheet1 3" xfId="1278"/>
    <cellStyle name="AÞ¸¶_Sheet1 4" xfId="1279"/>
    <cellStyle name="ÄÞ¸¶_Sheet1 4" xfId="1280"/>
    <cellStyle name="AÞ¸¶_Sheet1 5" xfId="1281"/>
    <cellStyle name="ÄÞ¸¶_Sheet1 5" xfId="1282"/>
    <cellStyle name="AÞ¸¶_Sheet1_41-06농림16" xfId="1283"/>
    <cellStyle name="ÄÞ¸¶_Sheet1_41-06농림16" xfId="1284"/>
    <cellStyle name="AÞ¸¶_Sheet1_41-06농림16 2" xfId="1285"/>
    <cellStyle name="ÄÞ¸¶_Sheet1_41-06농림16 2" xfId="1286"/>
    <cellStyle name="AÞ¸¶_Sheet1_41-06농림16 3" xfId="1287"/>
    <cellStyle name="ÄÞ¸¶_Sheet1_41-06농림16 3" xfId="1288"/>
    <cellStyle name="AÞ¸¶_Sheet1_41-06농림16 4" xfId="1289"/>
    <cellStyle name="ÄÞ¸¶_Sheet1_41-06농림16 4" xfId="1290"/>
    <cellStyle name="AÞ¸¶_Sheet1_41-06농림16 5" xfId="1291"/>
    <cellStyle name="ÄÞ¸¶_Sheet1_41-06농림16 5" xfId="1292"/>
    <cellStyle name="AÞ¸¶_Sheet1_41-06농림16_45-09 유통 금융 보험 및 기타서비스(97-109)" xfId="1293"/>
    <cellStyle name="ÄÞ¸¶_Sheet1_41-06농림16_45-09 유통 금융 보험 및 기타서비스(97-109)" xfId="1294"/>
    <cellStyle name="AÞ¸¶_Sheet1_41-06농림16_45-09 유통 금융 보험 및 기타서비스(97-109) 2" xfId="1295"/>
    <cellStyle name="ÄÞ¸¶_Sheet1_41-06농림16_45-09 유통 금융 보험 및 기타서비스(97-109) 2" xfId="1296"/>
    <cellStyle name="AÞ¸¶_Sheet1_41-06농림16_45-09 유통 금융 보험 및 기타서비스(97-109) 3" xfId="1297"/>
    <cellStyle name="ÄÞ¸¶_Sheet1_41-06농림16_45-09 유통 금융 보험 및 기타서비스(97-109) 3" xfId="1298"/>
    <cellStyle name="AÞ¸¶_Sheet1_41-06농림16_45-09 유통 금융 보험 및 기타서비스(97-109) 4" xfId="1299"/>
    <cellStyle name="ÄÞ¸¶_Sheet1_41-06농림16_45-09 유통 금융 보험 및 기타서비스(97-109) 4" xfId="1300"/>
    <cellStyle name="AÞ¸¶_Sheet1_41-06농림16_45-09 유통 금융 보험 및 기타서비스(97-109) 5" xfId="1301"/>
    <cellStyle name="ÄÞ¸¶_Sheet1_41-06농림16_45-09 유통 금융 보험 및 기타서비스(97-109) 5" xfId="1302"/>
    <cellStyle name="AÞ¸¶_Sheet1_41-06농림16_46-06 농림수산업" xfId="1303"/>
    <cellStyle name="ÄÞ¸¶_Sheet1_41-06농림16_46-06 농림수산업" xfId="1304"/>
    <cellStyle name="AÞ¸¶_Sheet1_41-06농림16_46-09 유통 금융 보험 및 기타서비스" xfId="1305"/>
    <cellStyle name="ÄÞ¸¶_Sheet1_41-06농림16_46-09 유통 금융 보험 및 기타서비스" xfId="1306"/>
    <cellStyle name="AÞ¸¶_Sheet1_41-06농림16_46-09 유통 금융 보험 및 기타서비스 2" xfId="1307"/>
    <cellStyle name="ÄÞ¸¶_Sheet1_41-06농림16_46-09 유통 금융 보험 및 기타서비스 2" xfId="1308"/>
    <cellStyle name="AÞ¸¶_Sheet1_41-06농림16_46-09 유통 금융 보험 및 기타서비스 3" xfId="1309"/>
    <cellStyle name="ÄÞ¸¶_Sheet1_41-06농림16_46-09 유통 금융 보험 및 기타서비스 3" xfId="1310"/>
    <cellStyle name="AÞ¸¶_Sheet1_41-06농림16_46-09 유통 금융 보험 및 기타서비스 4" xfId="1311"/>
    <cellStyle name="ÄÞ¸¶_Sheet1_41-06농림16_46-09 유통 금융 보험 및 기타서비스 4" xfId="1312"/>
    <cellStyle name="AÞ¸¶_Sheet1_41-06농림16_46-09 유통 금융 보험 및 기타서비스 5" xfId="1313"/>
    <cellStyle name="ÄÞ¸¶_Sheet1_41-06농림16_46-09 유통 금융 보험 및 기타서비스 5" xfId="1314"/>
    <cellStyle name="AÞ¸¶_Sheet1_41-06농림16_46-11 교통 관광 및 정보통신" xfId="1315"/>
    <cellStyle name="ÄÞ¸¶_Sheet1_41-06농림16_46-11 교통 관광 및 정보통신" xfId="1316"/>
    <cellStyle name="AÞ¸¶_Sheet1_41-06농림16_46-11 교통 관광 및 정보통신 2" xfId="1317"/>
    <cellStyle name="ÄÞ¸¶_Sheet1_41-06농림16_46-11 교통 관광 및 정보통신 2" xfId="1318"/>
    <cellStyle name="AÞ¸¶_Sheet1_41-06농림16_46-11 교통 관광 및 정보통신 3" xfId="1319"/>
    <cellStyle name="ÄÞ¸¶_Sheet1_41-06농림16_46-11 교통 관광 및 정보통신 3" xfId="1320"/>
    <cellStyle name="AÞ¸¶_Sheet1_41-06농림16_46-11 교통 관광 및 정보통신 4" xfId="1321"/>
    <cellStyle name="ÄÞ¸¶_Sheet1_41-06농림16_46-11 교통 관광 및 정보통신 4" xfId="1322"/>
    <cellStyle name="AÞ¸¶_Sheet1_41-06농림16_46-11 교통 관광 및 정보통신 5" xfId="1323"/>
    <cellStyle name="ÄÞ¸¶_Sheet1_41-06농림16_46-11 교통 관광 및 정보통신 5" xfId="1324"/>
    <cellStyle name="AÞ¸¶_Sheet1_41-06농림16_48-06 농림수산업" xfId="1325"/>
    <cellStyle name="ÄÞ¸¶_Sheet1_41-06농림16_48-06 농림수산업" xfId="1326"/>
    <cellStyle name="AÞ¸¶_Sheet1_41-06농림16_48-09 유통 금융 보험 및 기타서비스" xfId="1327"/>
    <cellStyle name="ÄÞ¸¶_Sheet1_41-06농림16_48-09 유통 금융 보험 및 기타서비스" xfId="1328"/>
    <cellStyle name="AÞ¸¶_Sheet1_41-06농림16_48-09 유통 금융 보험 및 기타서비스 2" xfId="1329"/>
    <cellStyle name="ÄÞ¸¶_Sheet1_41-06농림16_48-09 유통 금융 보험 및 기타서비스 2" xfId="1330"/>
    <cellStyle name="AÞ¸¶_Sheet1_41-06농림16_48-09 유통 금융 보험 및 기타서비스 3" xfId="1331"/>
    <cellStyle name="ÄÞ¸¶_Sheet1_41-06농림16_48-09 유통 금융 보험 및 기타서비스 3" xfId="1332"/>
    <cellStyle name="AÞ¸¶_Sheet1_41-06농림16_48-09 유통 금융 보험 및 기타서비스 4" xfId="1333"/>
    <cellStyle name="ÄÞ¸¶_Sheet1_41-06농림16_48-09 유통 금융 보험 및 기타서비스 4" xfId="1334"/>
    <cellStyle name="AÞ¸¶_Sheet1_41-06농림16_48-09 유통 금융 보험 및 기타서비스 5" xfId="1335"/>
    <cellStyle name="ÄÞ¸¶_Sheet1_41-06농림16_48-09 유통 금융 보험 및 기타서비스 5" xfId="1336"/>
    <cellStyle name="AÞ¸¶_Sheet1_41-06농림16_48-10 주택 건설" xfId="1337"/>
    <cellStyle name="ÄÞ¸¶_Sheet1_41-06농림16_48-10 주택 건설" xfId="1338"/>
    <cellStyle name="AÞ¸¶_Sheet1_41-06농림16_48-11 교통 관광 및 정보통신" xfId="1339"/>
    <cellStyle name="ÄÞ¸¶_Sheet1_41-06농림16_48-11 교통 관광 및 정보통신" xfId="1340"/>
    <cellStyle name="AÞ¸¶_Sheet1_41-06농림16_48-12 보건 및 사회보장" xfId="1341"/>
    <cellStyle name="ÄÞ¸¶_Sheet1_41-06농림16_48-12 보건 및 사회보장" xfId="1342"/>
    <cellStyle name="AÞ¸¶_Sheet1_41-06농림16_48-13 환경" xfId="1343"/>
    <cellStyle name="ÄÞ¸¶_Sheet1_41-06농림16_48-13 환경" xfId="1344"/>
    <cellStyle name="AÞ¸¶_Sheet1_41-06농림16_48-14 교육 및 문화" xfId="1345"/>
    <cellStyle name="ÄÞ¸¶_Sheet1_41-06농림16_48-14 교육 및 문화" xfId="1346"/>
    <cellStyle name="AÞ¸¶_Sheet1_41-06농림16_48-17 공공행정 및 사법" xfId="1347"/>
    <cellStyle name="ÄÞ¸¶_Sheet1_41-06농림16_48-17 공공행정 및 사법" xfId="1348"/>
    <cellStyle name="AÞ¸¶_Sheet1_41-06농림16_48-17 공공행정 및 사법 2" xfId="1349"/>
    <cellStyle name="ÄÞ¸¶_Sheet1_41-06농림16_48-17 공공행정 및 사법 2" xfId="1350"/>
    <cellStyle name="AÞ¸¶_Sheet1_41-06농림16_48-17 공공행정 및 사법 3" xfId="1351"/>
    <cellStyle name="ÄÞ¸¶_Sheet1_41-06농림16_48-17 공공행정 및 사법 3" xfId="1352"/>
    <cellStyle name="AÞ¸¶_Sheet1_41-06농림16_48-17 공공행정 및 사법 4" xfId="1353"/>
    <cellStyle name="ÄÞ¸¶_Sheet1_41-06농림16_48-17 공공행정 및 사법 4" xfId="1354"/>
    <cellStyle name="AÞ¸¶_Sheet1_41-06농림16_48-17 공공행정 및 사법 5" xfId="1355"/>
    <cellStyle name="ÄÞ¸¶_Sheet1_41-06농림16_48-17 공공행정 및 사법 5" xfId="1356"/>
    <cellStyle name="AÞ¸¶_Sheet1_41-06농림16_48-17 공공행정및사법(완)" xfId="1357"/>
    <cellStyle name="ÄÞ¸¶_Sheet1_41-06농림16_48-17 공공행정및사법(완)" xfId="1358"/>
    <cellStyle name="AÞ¸¶_Sheet1_41-06농림16_99 재가노인복지시설" xfId="1359"/>
    <cellStyle name="ÄÞ¸¶_Sheet1_41-06농림16_99 재가노인복지시설" xfId="1360"/>
    <cellStyle name="AÞ¸¶_Sheet1_41-06농림16_99 재가노인복지시설 2" xfId="1361"/>
    <cellStyle name="ÄÞ¸¶_Sheet1_41-06농림16_99 재가노인복지시설 2" xfId="1362"/>
    <cellStyle name="AÞ¸¶_Sheet1_41-06농림16_99 재가노인복지시설 3" xfId="1363"/>
    <cellStyle name="ÄÞ¸¶_Sheet1_41-06농림16_99 재가노인복지시설 3" xfId="1364"/>
    <cellStyle name="AÞ¸¶_Sheet1_41-06농림16_99 재가노인복지시설 4" xfId="1365"/>
    <cellStyle name="ÄÞ¸¶_Sheet1_41-06농림16_99 재가노인복지시설 4" xfId="1366"/>
    <cellStyle name="AÞ¸¶_Sheet1_41-06농림16_99 재가노인복지시설 5" xfId="1367"/>
    <cellStyle name="ÄÞ¸¶_Sheet1_41-06농림16_99 재가노인복지시설 5" xfId="1368"/>
    <cellStyle name="AÞ¸¶_Sheet1_41-06농림16_99 친환경농산물 인증현황" xfId="1369"/>
    <cellStyle name="ÄÞ¸¶_Sheet1_41-06농림16_99 친환경농산물 인증현황" xfId="1370"/>
    <cellStyle name="AÞ¸¶_Sheet1_41-06농림16_99 친환경농산물 인증현황 2" xfId="1371"/>
    <cellStyle name="ÄÞ¸¶_Sheet1_41-06농림16_99 친환경농산물 인증현황 2" xfId="1372"/>
    <cellStyle name="AÞ¸¶_Sheet1_41-06농림16_99 친환경농산물 인증현황 3" xfId="1373"/>
    <cellStyle name="ÄÞ¸¶_Sheet1_41-06농림16_99 친환경농산물 인증현황 3" xfId="1374"/>
    <cellStyle name="AÞ¸¶_Sheet1_41-06농림16_99 친환경농산물 인증현황 4" xfId="1375"/>
    <cellStyle name="ÄÞ¸¶_Sheet1_41-06농림16_99 친환경농산물 인증현황 4" xfId="1376"/>
    <cellStyle name="AÞ¸¶_Sheet1_41-06농림16_99 친환경농산물 인증현황 5" xfId="1377"/>
    <cellStyle name="ÄÞ¸¶_Sheet1_41-06농림16_99 친환경농산물 인증현황 5" xfId="1378"/>
    <cellStyle name="AÞ¸¶_Sheet1_41-06농림16_보건위생정책과" xfId="1379"/>
    <cellStyle name="ÄÞ¸¶_Sheet1_41-06농림16_보건위생정책과" xfId="1380"/>
    <cellStyle name="AÞ¸¶_Sheet1_41-06농림16_시군구" xfId="1381"/>
    <cellStyle name="ÄÞ¸¶_Sheet1_41-06농림16_시군구" xfId="1382"/>
    <cellStyle name="AÞ¸¶_Sheet1_41-06농림16_안산시" xfId="1383"/>
    <cellStyle name="ÄÞ¸¶_Sheet1_41-06농림16_안산시" xfId="1384"/>
    <cellStyle name="AÞ¸¶_Sheet1_41-06농림16_유통업체현황" xfId="1385"/>
    <cellStyle name="ÄÞ¸¶_Sheet1_41-06농림16_유통업체현황" xfId="1386"/>
    <cellStyle name="AÞ¸¶_Sheet1_41-06농림16_유통업체현황 2" xfId="1387"/>
    <cellStyle name="ÄÞ¸¶_Sheet1_41-06농림16_유통업체현황 2" xfId="1388"/>
    <cellStyle name="AÞ¸¶_Sheet1_41-06농림16_유통업체현황 3" xfId="1389"/>
    <cellStyle name="ÄÞ¸¶_Sheet1_41-06농림16_유통업체현황 3" xfId="1390"/>
    <cellStyle name="AÞ¸¶_Sheet1_41-06농림16_유통업체현황 4" xfId="1391"/>
    <cellStyle name="ÄÞ¸¶_Sheet1_41-06농림16_유통업체현황 4" xfId="1392"/>
    <cellStyle name="AÞ¸¶_Sheet1_41-06농림16_유통업체현황 5" xfId="1393"/>
    <cellStyle name="ÄÞ¸¶_Sheet1_41-06농림16_유통업체현황 5" xfId="1394"/>
    <cellStyle name="AÞ¸¶_Sheet1_41-06농림16_토지정보과(제출)," xfId="1395"/>
    <cellStyle name="ÄÞ¸¶_Sheet1_41-06농림16_토지정보과(제출)," xfId="1396"/>
    <cellStyle name="AÞ¸¶_Sheet1_41-06농림16_평택시" xfId="1397"/>
    <cellStyle name="ÄÞ¸¶_Sheet1_41-06농림16_평택시" xfId="1398"/>
    <cellStyle name="AÞ¸¶_Sheet1_41-06농림41" xfId="1399"/>
    <cellStyle name="ÄÞ¸¶_Sheet1_41-06농림41" xfId="1400"/>
    <cellStyle name="AÞ¸¶_Sheet1_41-06농림41 2" xfId="1401"/>
    <cellStyle name="ÄÞ¸¶_Sheet1_41-06농림41 2" xfId="1402"/>
    <cellStyle name="AÞ¸¶_Sheet1_41-06농림41 3" xfId="1403"/>
    <cellStyle name="ÄÞ¸¶_Sheet1_41-06농림41 3" xfId="1404"/>
    <cellStyle name="AÞ¸¶_Sheet1_41-06농림41 4" xfId="1405"/>
    <cellStyle name="ÄÞ¸¶_Sheet1_41-06농림41 4" xfId="1406"/>
    <cellStyle name="AÞ¸¶_Sheet1_41-06농림41 5" xfId="1407"/>
    <cellStyle name="ÄÞ¸¶_Sheet1_41-06농림41 5" xfId="1408"/>
    <cellStyle name="AÞ¸¶_Sheet1_45-09 유통 금융 보험 및 기타서비스(97-109)" xfId="1409"/>
    <cellStyle name="ÄÞ¸¶_Sheet1_45-09 유통 금융 보험 및 기타서비스(97-109)" xfId="1410"/>
    <cellStyle name="AÞ¸¶_Sheet1_45-09 유통 금융 보험 및 기타서비스(97-109) 2" xfId="1411"/>
    <cellStyle name="ÄÞ¸¶_Sheet1_45-09 유통 금융 보험 및 기타서비스(97-109) 2" xfId="1412"/>
    <cellStyle name="AÞ¸¶_Sheet1_45-09 유통 금융 보험 및 기타서비스(97-109) 3" xfId="1413"/>
    <cellStyle name="ÄÞ¸¶_Sheet1_45-09 유통 금융 보험 및 기타서비스(97-109) 3" xfId="1414"/>
    <cellStyle name="AÞ¸¶_Sheet1_45-09 유통 금융 보험 및 기타서비스(97-109) 4" xfId="1415"/>
    <cellStyle name="ÄÞ¸¶_Sheet1_45-09 유통 금융 보험 및 기타서비스(97-109) 4" xfId="1416"/>
    <cellStyle name="AÞ¸¶_Sheet1_45-09 유통 금융 보험 및 기타서비스(97-109) 5" xfId="1417"/>
    <cellStyle name="ÄÞ¸¶_Sheet1_45-09 유통 금융 보험 및 기타서비스(97-109) 5" xfId="1418"/>
    <cellStyle name="AÞ¸¶_Sheet1_46-06 농림수산업" xfId="1419"/>
    <cellStyle name="ÄÞ¸¶_Sheet1_46-06 농림수산업" xfId="1420"/>
    <cellStyle name="AÞ¸¶_Sheet1_46-09 유통 금융 보험 및 기타서비스" xfId="1421"/>
    <cellStyle name="ÄÞ¸¶_Sheet1_46-09 유통 금융 보험 및 기타서비스" xfId="1422"/>
    <cellStyle name="AÞ¸¶_Sheet1_46-09 유통 금융 보험 및 기타서비스 2" xfId="1423"/>
    <cellStyle name="ÄÞ¸¶_Sheet1_46-09 유통 금융 보험 및 기타서비스 2" xfId="1424"/>
    <cellStyle name="AÞ¸¶_Sheet1_46-09 유통 금융 보험 및 기타서비스 3" xfId="1425"/>
    <cellStyle name="ÄÞ¸¶_Sheet1_46-09 유통 금융 보험 및 기타서비스 3" xfId="1426"/>
    <cellStyle name="AÞ¸¶_Sheet1_46-09 유통 금융 보험 및 기타서비스 4" xfId="1427"/>
    <cellStyle name="ÄÞ¸¶_Sheet1_46-09 유통 금융 보험 및 기타서비스 4" xfId="1428"/>
    <cellStyle name="AÞ¸¶_Sheet1_46-09 유통 금융 보험 및 기타서비스 5" xfId="1429"/>
    <cellStyle name="ÄÞ¸¶_Sheet1_46-09 유통 금융 보험 및 기타서비스 5" xfId="1430"/>
    <cellStyle name="AÞ¸¶_Sheet1_46-11 교통 관광 및 정보통신" xfId="1431"/>
    <cellStyle name="ÄÞ¸¶_Sheet1_46-11 교통 관광 및 정보통신" xfId="1432"/>
    <cellStyle name="AÞ¸¶_Sheet1_46-11 교통 관광 및 정보통신 2" xfId="1433"/>
    <cellStyle name="ÄÞ¸¶_Sheet1_46-11 교통 관광 및 정보통신 2" xfId="1434"/>
    <cellStyle name="AÞ¸¶_Sheet1_46-11 교통 관광 및 정보통신 3" xfId="1435"/>
    <cellStyle name="ÄÞ¸¶_Sheet1_46-11 교통 관광 및 정보통신 3" xfId="1436"/>
    <cellStyle name="AÞ¸¶_Sheet1_46-11 교통 관광 및 정보통신 4" xfId="1437"/>
    <cellStyle name="ÄÞ¸¶_Sheet1_46-11 교통 관광 및 정보통신 4" xfId="1438"/>
    <cellStyle name="AÞ¸¶_Sheet1_46-11 교통 관광 및 정보통신 5" xfId="1439"/>
    <cellStyle name="ÄÞ¸¶_Sheet1_46-11 교통 관광 및 정보통신 5" xfId="1440"/>
    <cellStyle name="AÞ¸¶_Sheet1_48-06 농림수산업" xfId="1441"/>
    <cellStyle name="ÄÞ¸¶_Sheet1_48-06 농림수산업" xfId="1442"/>
    <cellStyle name="AÞ¸¶_Sheet1_48-09 유통 금융 보험 및 기타서비스" xfId="1443"/>
    <cellStyle name="ÄÞ¸¶_Sheet1_48-09 유통 금융 보험 및 기타서비스" xfId="1444"/>
    <cellStyle name="AÞ¸¶_Sheet1_48-09 유통 금융 보험 및 기타서비스 2" xfId="1445"/>
    <cellStyle name="ÄÞ¸¶_Sheet1_48-09 유통 금융 보험 및 기타서비스 2" xfId="1446"/>
    <cellStyle name="AÞ¸¶_Sheet1_48-09 유통 금융 보험 및 기타서비스 3" xfId="1447"/>
    <cellStyle name="ÄÞ¸¶_Sheet1_48-09 유통 금융 보험 및 기타서비스 3" xfId="1448"/>
    <cellStyle name="AÞ¸¶_Sheet1_48-09 유통 금융 보험 및 기타서비스 4" xfId="1449"/>
    <cellStyle name="ÄÞ¸¶_Sheet1_48-09 유통 금융 보험 및 기타서비스 4" xfId="1450"/>
    <cellStyle name="AÞ¸¶_Sheet1_48-09 유통 금융 보험 및 기타서비스 5" xfId="1451"/>
    <cellStyle name="ÄÞ¸¶_Sheet1_48-09 유통 금융 보험 및 기타서비스 5" xfId="1452"/>
    <cellStyle name="AÞ¸¶_Sheet1_48-10 주택 건설" xfId="1453"/>
    <cellStyle name="ÄÞ¸¶_Sheet1_48-10 주택 건설" xfId="1454"/>
    <cellStyle name="AÞ¸¶_Sheet1_48-11 교통 관광 및 정보통신" xfId="1455"/>
    <cellStyle name="ÄÞ¸¶_Sheet1_48-11 교통 관광 및 정보통신" xfId="1456"/>
    <cellStyle name="AÞ¸¶_Sheet1_48-12 보건 및 사회보장" xfId="1457"/>
    <cellStyle name="ÄÞ¸¶_Sheet1_48-12 보건 및 사회보장" xfId="1458"/>
    <cellStyle name="AÞ¸¶_Sheet1_48-13 환경" xfId="1459"/>
    <cellStyle name="ÄÞ¸¶_Sheet1_48-13 환경" xfId="1460"/>
    <cellStyle name="AÞ¸¶_Sheet1_48-14 교육 및 문화" xfId="1461"/>
    <cellStyle name="ÄÞ¸¶_Sheet1_48-14 교육 및 문화" xfId="1462"/>
    <cellStyle name="AÞ¸¶_Sheet1_48-17 공공행정 및 사법" xfId="1463"/>
    <cellStyle name="ÄÞ¸¶_Sheet1_48-17 공공행정 및 사법" xfId="1464"/>
    <cellStyle name="AÞ¸¶_Sheet1_48-17 공공행정 및 사법 2" xfId="1465"/>
    <cellStyle name="ÄÞ¸¶_Sheet1_48-17 공공행정 및 사법 2" xfId="1466"/>
    <cellStyle name="AÞ¸¶_Sheet1_48-17 공공행정 및 사법 3" xfId="1467"/>
    <cellStyle name="ÄÞ¸¶_Sheet1_48-17 공공행정 및 사법 3" xfId="1468"/>
    <cellStyle name="AÞ¸¶_Sheet1_48-17 공공행정 및 사법 4" xfId="1469"/>
    <cellStyle name="ÄÞ¸¶_Sheet1_48-17 공공행정 및 사법 4" xfId="1470"/>
    <cellStyle name="AÞ¸¶_Sheet1_48-17 공공행정 및 사법 5" xfId="1471"/>
    <cellStyle name="ÄÞ¸¶_Sheet1_48-17 공공행정 및 사법 5" xfId="1472"/>
    <cellStyle name="AÞ¸¶_Sheet1_48-17 공공행정및사법(완)" xfId="1473"/>
    <cellStyle name="ÄÞ¸¶_Sheet1_48-17 공공행정및사법(완)" xfId="1474"/>
    <cellStyle name="AÞ¸¶_Sheet1_99 재가노인복지시설" xfId="1475"/>
    <cellStyle name="ÄÞ¸¶_Sheet1_99 재가노인복지시설" xfId="1476"/>
    <cellStyle name="AÞ¸¶_Sheet1_99 재가노인복지시설 2" xfId="1477"/>
    <cellStyle name="ÄÞ¸¶_Sheet1_99 재가노인복지시설 2" xfId="1478"/>
    <cellStyle name="AÞ¸¶_Sheet1_99 재가노인복지시설 3" xfId="1479"/>
    <cellStyle name="ÄÞ¸¶_Sheet1_99 재가노인복지시설 3" xfId="1480"/>
    <cellStyle name="AÞ¸¶_Sheet1_99 재가노인복지시설 4" xfId="1481"/>
    <cellStyle name="ÄÞ¸¶_Sheet1_99 재가노인복지시설 4" xfId="1482"/>
    <cellStyle name="AÞ¸¶_Sheet1_99 재가노인복지시설 5" xfId="1483"/>
    <cellStyle name="ÄÞ¸¶_Sheet1_99 재가노인복지시설 5" xfId="1484"/>
    <cellStyle name="AÞ¸¶_Sheet1_99 친환경농산물 인증현황" xfId="1485"/>
    <cellStyle name="ÄÞ¸¶_Sheet1_99 친환경농산물 인증현황" xfId="1486"/>
    <cellStyle name="AÞ¸¶_Sheet1_99 친환경농산물 인증현황 2" xfId="1487"/>
    <cellStyle name="ÄÞ¸¶_Sheet1_99 친환경농산물 인증현황 2" xfId="1488"/>
    <cellStyle name="AÞ¸¶_Sheet1_99 친환경농산물 인증현황 3" xfId="1489"/>
    <cellStyle name="ÄÞ¸¶_Sheet1_99 친환경농산물 인증현황 3" xfId="1490"/>
    <cellStyle name="AÞ¸¶_Sheet1_99 친환경농산물 인증현황 4" xfId="1491"/>
    <cellStyle name="ÄÞ¸¶_Sheet1_99 친환경농산물 인증현황 4" xfId="1492"/>
    <cellStyle name="AÞ¸¶_Sheet1_99 친환경농산물 인증현황 5" xfId="1493"/>
    <cellStyle name="ÄÞ¸¶_Sheet1_99 친환경농산물 인증현황 5" xfId="1494"/>
    <cellStyle name="AÞ¸¶_Sheet1_보건위생정책과" xfId="1495"/>
    <cellStyle name="ÄÞ¸¶_Sheet1_보건위생정책과" xfId="1496"/>
    <cellStyle name="AÞ¸¶_Sheet1_시군구" xfId="1497"/>
    <cellStyle name="ÄÞ¸¶_Sheet1_시군구" xfId="1498"/>
    <cellStyle name="AÞ¸¶_Sheet1_안산시" xfId="1499"/>
    <cellStyle name="ÄÞ¸¶_Sheet1_안산시" xfId="1500"/>
    <cellStyle name="AÞ¸¶_Sheet1_유통업체현황" xfId="1501"/>
    <cellStyle name="ÄÞ¸¶_Sheet1_유통업체현황" xfId="1502"/>
    <cellStyle name="AÞ¸¶_Sheet1_유통업체현황 2" xfId="1503"/>
    <cellStyle name="ÄÞ¸¶_Sheet1_유통업체현황 2" xfId="1504"/>
    <cellStyle name="AÞ¸¶_Sheet1_유통업체현황 3" xfId="1505"/>
    <cellStyle name="ÄÞ¸¶_Sheet1_유통업체현황 3" xfId="1506"/>
    <cellStyle name="AÞ¸¶_Sheet1_유통업체현황 4" xfId="1507"/>
    <cellStyle name="ÄÞ¸¶_Sheet1_유통업체현황 4" xfId="1508"/>
    <cellStyle name="AÞ¸¶_Sheet1_유통업체현황 5" xfId="1509"/>
    <cellStyle name="ÄÞ¸¶_Sheet1_유통업체현황 5" xfId="1510"/>
    <cellStyle name="AÞ¸¶_Sheet1_토지정보과(제출)," xfId="1511"/>
    <cellStyle name="ÄÞ¸¶_Sheet1_토지정보과(제출)," xfId="1512"/>
    <cellStyle name="AÞ¸¶_Sheet1_평택시" xfId="1513"/>
    <cellStyle name="ÄÞ¸¶_Sheet1_평택시" xfId="1514"/>
    <cellStyle name="C￥AØ_¿μ¾÷CoE² " xfId="1515"/>
    <cellStyle name="Ç¥ÁØ_¼ÕÀÍ¿¹»ê" xfId="1516"/>
    <cellStyle name="C￥AØ_¼OAI¿¹≫e" xfId="1517"/>
    <cellStyle name="Ç¥ÁØ_ÀÎ°Çºñ,¿ÜÁÖºñ" xfId="1518"/>
    <cellStyle name="C￥AØ_AI°Cºn,μμ±Þºn" xfId="1519"/>
    <cellStyle name="Ç¥ÁØ_laroux" xfId="1520"/>
    <cellStyle name="C￥AØ_laroux_1" xfId="1521"/>
    <cellStyle name="Ç¥ÁØ_laroux_1" xfId="1522"/>
    <cellStyle name="C￥AØ_laroux_1 2" xfId="1523"/>
    <cellStyle name="Ç¥ÁØ_laroux_1 2" xfId="1524"/>
    <cellStyle name="C￥AØ_laroux_1 3" xfId="1525"/>
    <cellStyle name="Ç¥ÁØ_laroux_1 3" xfId="1526"/>
    <cellStyle name="C￥AØ_laroux_1 4" xfId="1527"/>
    <cellStyle name="Ç¥ÁØ_laroux_1 4" xfId="1528"/>
    <cellStyle name="C￥AØ_laroux_1 5" xfId="1529"/>
    <cellStyle name="Ç¥ÁØ_laroux_1 5" xfId="1530"/>
    <cellStyle name="C￥AØ_laroux_1_Sheet1" xfId="1531"/>
    <cellStyle name="Ç¥ÁØ_laroux_1_Sheet1" xfId="1532"/>
    <cellStyle name="C￥AØ_laroux_1_Sheet1 2" xfId="1533"/>
    <cellStyle name="Ç¥ÁØ_laroux_1_Sheet1 2" xfId="1534"/>
    <cellStyle name="C￥AØ_laroux_1_Sheet1 3" xfId="1535"/>
    <cellStyle name="Ç¥ÁØ_laroux_1_Sheet1 3" xfId="1536"/>
    <cellStyle name="C￥AØ_laroux_1_Sheet1 4" xfId="1537"/>
    <cellStyle name="Ç¥ÁØ_laroux_1_Sheet1 4" xfId="1538"/>
    <cellStyle name="C￥AØ_laroux_1_Sheet1 5" xfId="1539"/>
    <cellStyle name="Ç¥ÁØ_laroux_1_Sheet1 5" xfId="1540"/>
    <cellStyle name="C￥AØ_laroux_2" xfId="1541"/>
    <cellStyle name="Ç¥ÁØ_laroux_2" xfId="1542"/>
    <cellStyle name="C￥AØ_laroux_2 2" xfId="1543"/>
    <cellStyle name="Ç¥ÁØ_laroux_2 2" xfId="1544"/>
    <cellStyle name="C￥AØ_laroux_2 3" xfId="1545"/>
    <cellStyle name="Ç¥ÁØ_laroux_2 3" xfId="1546"/>
    <cellStyle name="C￥AØ_laroux_2 4" xfId="1547"/>
    <cellStyle name="Ç¥ÁØ_laroux_2 4" xfId="1548"/>
    <cellStyle name="C￥AØ_laroux_2 5" xfId="1549"/>
    <cellStyle name="Ç¥ÁØ_laroux_2 5" xfId="1550"/>
    <cellStyle name="C￥AØ_laroux_2_Sheet1" xfId="1551"/>
    <cellStyle name="Ç¥ÁØ_laroux_2_Sheet1" xfId="1552"/>
    <cellStyle name="C￥AØ_laroux_2_Sheet1 2" xfId="1553"/>
    <cellStyle name="Ç¥ÁØ_laroux_2_Sheet1 2" xfId="1554"/>
    <cellStyle name="C￥AØ_laroux_2_Sheet1 3" xfId="1555"/>
    <cellStyle name="Ç¥ÁØ_laroux_2_Sheet1 3" xfId="1556"/>
    <cellStyle name="C￥AØ_laroux_2_Sheet1 4" xfId="1557"/>
    <cellStyle name="Ç¥ÁØ_laroux_2_Sheet1 4" xfId="1558"/>
    <cellStyle name="C￥AØ_laroux_2_Sheet1 5" xfId="1559"/>
    <cellStyle name="Ç¥ÁØ_laroux_2_Sheet1 5" xfId="1560"/>
    <cellStyle name="C￥AØ_laroux_3" xfId="1561"/>
    <cellStyle name="Ç¥ÁØ_laroux_3" xfId="1562"/>
    <cellStyle name="C￥AØ_laroux_3 2" xfId="1563"/>
    <cellStyle name="Ç¥ÁØ_laroux_3 2" xfId="1564"/>
    <cellStyle name="C￥AØ_laroux_3 3" xfId="1565"/>
    <cellStyle name="Ç¥ÁØ_laroux_3 3" xfId="1566"/>
    <cellStyle name="C￥AØ_laroux_3 4" xfId="1567"/>
    <cellStyle name="Ç¥ÁØ_laroux_3 4" xfId="1568"/>
    <cellStyle name="C￥AØ_laroux_3 5" xfId="1569"/>
    <cellStyle name="Ç¥ÁØ_laroux_3 5" xfId="1570"/>
    <cellStyle name="C￥AØ_laroux_4" xfId="1571"/>
    <cellStyle name="Ç¥ÁØ_laroux_4" xfId="1572"/>
    <cellStyle name="C￥AØ_laroux_4 2" xfId="1573"/>
    <cellStyle name="Ç¥ÁØ_laroux_4 2" xfId="1574"/>
    <cellStyle name="C￥AØ_laroux_4 3" xfId="1575"/>
    <cellStyle name="Ç¥ÁØ_laroux_4 3" xfId="1576"/>
    <cellStyle name="C￥AØ_laroux_4 4" xfId="1577"/>
    <cellStyle name="Ç¥ÁØ_laroux_4 4" xfId="1578"/>
    <cellStyle name="C￥AØ_laroux_4 5" xfId="1579"/>
    <cellStyle name="Ç¥ÁØ_laroux_4 5" xfId="1580"/>
    <cellStyle name="C￥AØ_laroux_Sheet1" xfId="1581"/>
    <cellStyle name="Ç¥ÁØ_laroux_Sheet1" xfId="1582"/>
    <cellStyle name="C￥AØ_laroux_Sheet1 2" xfId="1583"/>
    <cellStyle name="Ç¥ÁØ_laroux_Sheet1 2" xfId="1584"/>
    <cellStyle name="C￥AØ_laroux_Sheet1 3" xfId="1585"/>
    <cellStyle name="Ç¥ÁØ_laroux_Sheet1 3" xfId="1586"/>
    <cellStyle name="C￥AØ_laroux_Sheet1 4" xfId="1587"/>
    <cellStyle name="Ç¥ÁØ_laroux_Sheet1 4" xfId="1588"/>
    <cellStyle name="C￥AØ_laroux_Sheet1 5" xfId="1589"/>
    <cellStyle name="Ç¥ÁØ_laroux_Sheet1 5" xfId="1590"/>
    <cellStyle name="C￥AØ_Sheet1" xfId="1591"/>
    <cellStyle name="Ç¥ÁØ_Sheet1" xfId="1592"/>
    <cellStyle name="C￥AØ_Sheet1 2" xfId="1593"/>
    <cellStyle name="Ç¥ÁØ_Sheet1 2" xfId="1594"/>
    <cellStyle name="C￥AØ_Sheet1 3" xfId="1595"/>
    <cellStyle name="Ç¥ÁØ_Sheet1 3" xfId="1596"/>
    <cellStyle name="C￥AØ_Sheet1 4" xfId="1597"/>
    <cellStyle name="Ç¥ÁØ_Sheet1 4" xfId="1598"/>
    <cellStyle name="C￥AØ_Sheet1 5" xfId="1599"/>
    <cellStyle name="Ç¥ÁØ_Sheet1 5" xfId="1600"/>
    <cellStyle name="category" xfId="1601"/>
    <cellStyle name="Comma" xfId="1602"/>
    <cellStyle name="comma zerodec" xfId="1604"/>
    <cellStyle name="Currency" xfId="1605"/>
    <cellStyle name="Currency1" xfId="1607"/>
    <cellStyle name="Date" xfId="1608"/>
    <cellStyle name="Date 2" xfId="1609"/>
    <cellStyle name="Date 3" xfId="1610"/>
    <cellStyle name="Dollar (zero dec)" xfId="1611"/>
    <cellStyle name="Euro" xfId="1612"/>
    <cellStyle name="Fixed" xfId="1613"/>
    <cellStyle name="Fixed 2" xfId="1614"/>
    <cellStyle name="Fixed 3" xfId="1615"/>
    <cellStyle name="Grey" xfId="1616"/>
    <cellStyle name="HEADER" xfId="1617"/>
    <cellStyle name="Header1" xfId="1618"/>
    <cellStyle name="Header1 2" xfId="1619"/>
    <cellStyle name="Header2" xfId="1620"/>
    <cellStyle name="Header2 2" xfId="1621"/>
    <cellStyle name="Heading" xfId="1622"/>
    <cellStyle name="HEADING1" xfId="1623"/>
    <cellStyle name="HEADING1 2" xfId="1624"/>
    <cellStyle name="HEADING1 3" xfId="1625"/>
    <cellStyle name="HEADING2" xfId="1626"/>
    <cellStyle name="HEADING2 2" xfId="1627"/>
    <cellStyle name="HEADING2 3" xfId="1628"/>
    <cellStyle name="Input [yellow]" xfId="1629"/>
    <cellStyle name="Milliers [0]_Arabian Spec" xfId="1630"/>
    <cellStyle name="Milliers_Arabian Spec" xfId="1631"/>
    <cellStyle name="Model" xfId="1632"/>
    <cellStyle name="Mon?aire [0]_Arabian Spec" xfId="1633"/>
    <cellStyle name="Mon?aire_Arabian Spec" xfId="1634"/>
    <cellStyle name="Normal - Style1" xfId="1635"/>
    <cellStyle name="Normal - 유형1" xfId="1636"/>
    <cellStyle name="Percent" xfId="1637"/>
    <cellStyle name="Percent (0)" xfId="1638"/>
    <cellStyle name="Percent [2]" xfId="1639"/>
    <cellStyle name="Percent_07하남상감사" xfId="1640"/>
    <cellStyle name="subhead" xfId="1641"/>
    <cellStyle name="TableStyleLight1" xfId="1642"/>
    <cellStyle name="Tickmark" xfId="1643"/>
    <cellStyle name="title [1]" xfId="1644"/>
    <cellStyle name="title [2]" xfId="1645"/>
    <cellStyle name="Total" xfId="1646"/>
    <cellStyle name="Total 2" xfId="1647"/>
    <cellStyle name="Total 3" xfId="1648"/>
    <cellStyle name="감춤" xfId="1649"/>
    <cellStyle name="강조색1 2" xfId="1650"/>
    <cellStyle name="강조색1 3" xfId="1651"/>
    <cellStyle name="강조색2 2" xfId="1652"/>
    <cellStyle name="강조색2 3" xfId="1653"/>
    <cellStyle name="강조색3 2" xfId="1654"/>
    <cellStyle name="강조색3 3" xfId="1655"/>
    <cellStyle name="강조색4 2" xfId="1656"/>
    <cellStyle name="강조색4 3" xfId="1657"/>
    <cellStyle name="강조색5 2" xfId="1658"/>
    <cellStyle name="강조색5 3" xfId="1659"/>
    <cellStyle name="강조색6 2" xfId="1660"/>
    <cellStyle name="강조색6 3" xfId="1661"/>
    <cellStyle name="견적" xfId="1662"/>
    <cellStyle name="경고문 2" xfId="1663"/>
    <cellStyle name="경고문 3" xfId="1664"/>
    <cellStyle name="계산 2" xfId="1665"/>
    <cellStyle name="계산 3" xfId="1666"/>
    <cellStyle name="고정소숫점" xfId="1667"/>
    <cellStyle name="고정출력1" xfId="1668"/>
    <cellStyle name="고정출력2" xfId="1669"/>
    <cellStyle name="기계" xfId="1670"/>
    <cellStyle name="나쁨 2" xfId="1671"/>
    <cellStyle name="나쁨 3" xfId="1672"/>
    <cellStyle name="날짜" xfId="1673"/>
    <cellStyle name="날짜 2" xfId="1674"/>
    <cellStyle name="내역서" xfId="1675"/>
    <cellStyle name="달러" xfId="1676"/>
    <cellStyle name="달러 2" xfId="1677"/>
    <cellStyle name="뒤에 오는 하이퍼링크_2005결산자료(오세훈)" xfId="1678"/>
    <cellStyle name="똿뗦먛귟 [0.00]_PRODUCT DETAIL Q1" xfId="1679"/>
    <cellStyle name="똿뗦먛귟_PRODUCT DETAIL Q1" xfId="1680"/>
    <cellStyle name="메모 2" xfId="1681"/>
    <cellStyle name="메모 3" xfId="1682"/>
    <cellStyle name="믅됞 [0.00]_PRODUCT DETAIL Q1" xfId="1683"/>
    <cellStyle name="믅됞_PRODUCT DETAIL Q1" xfId="1684"/>
    <cellStyle name="백분율 [0]" xfId="1685"/>
    <cellStyle name="백분율 [2]" xfId="1686"/>
    <cellStyle name="백분율 2" xfId="1687"/>
    <cellStyle name="백분율 2 2" xfId="1688"/>
    <cellStyle name="백분율 2 3" xfId="1689"/>
    <cellStyle name="백분율 3" xfId="1690"/>
    <cellStyle name="백분율 4" xfId="1691"/>
    <cellStyle name="백분율 5" xfId="1692"/>
    <cellStyle name="보통 2" xfId="1693"/>
    <cellStyle name="보통 3" xfId="1694"/>
    <cellStyle name="뷭?_BOOKSHIP" xfId="1695"/>
    <cellStyle name="설명 텍스트 2" xfId="1696"/>
    <cellStyle name="설명 텍스트 3" xfId="1697"/>
    <cellStyle name="셀 확인 2" xfId="1698"/>
    <cellStyle name="셀 확인 3" xfId="1699"/>
    <cellStyle name="숫자" xfId="1700"/>
    <cellStyle name="숫자(R)" xfId="1701"/>
    <cellStyle name="쉼표 [0]" xfId="1603" builtinId="6"/>
    <cellStyle name="쉼표 [0] 15" xfId="1702"/>
    <cellStyle name="쉼표 [0] 15 2" xfId="1703"/>
    <cellStyle name="쉼표 [0] 2" xfId="1704"/>
    <cellStyle name="쉼표 [0] 2 10" xfId="1705"/>
    <cellStyle name="쉼표 [0] 2 2" xfId="1706"/>
    <cellStyle name="쉼표 [0] 2 2 2" xfId="1707"/>
    <cellStyle name="쉼표 [0] 2 2 2 2" xfId="1708"/>
    <cellStyle name="쉼표 [0] 2 2 3" xfId="1709"/>
    <cellStyle name="쉼표 [0] 2 2 4" xfId="1710"/>
    <cellStyle name="쉼표 [0] 2 3" xfId="1711"/>
    <cellStyle name="쉼표 [0] 2 3 2" xfId="1712"/>
    <cellStyle name="쉼표 [0] 2 4" xfId="1713"/>
    <cellStyle name="쉼표 [0] 2 5" xfId="1714"/>
    <cellStyle name="쉼표 [0] 2 5 2" xfId="1715"/>
    <cellStyle name="쉼표 [0] 2 6" xfId="1716"/>
    <cellStyle name="쉼표 [0] 2 7" xfId="1717"/>
    <cellStyle name="쉼표 [0] 2 7 2" xfId="1718"/>
    <cellStyle name="쉼표 [0] 2 8" xfId="1719"/>
    <cellStyle name="쉼표 [0] 2 8 2" xfId="1720"/>
    <cellStyle name="쉼표 [0] 2 9" xfId="1721"/>
    <cellStyle name="쉼표 [0] 3" xfId="1722"/>
    <cellStyle name="쉼표 [0] 3 2" xfId="1723"/>
    <cellStyle name="쉼표 [0] 3 2 2" xfId="1724"/>
    <cellStyle name="쉼표 [0] 3 3" xfId="1725"/>
    <cellStyle name="쉼표 [0] 3 4" xfId="1726"/>
    <cellStyle name="쉼표 [0] 4" xfId="1727"/>
    <cellStyle name="쉼표 [0] 4 2" xfId="1728"/>
    <cellStyle name="쉼표 [0] 5" xfId="1729"/>
    <cellStyle name="쉼표 [0] 6" xfId="1730"/>
    <cellStyle name="쉼표 [0] 7" xfId="1731"/>
    <cellStyle name="쉼표 [0] 8" xfId="1732"/>
    <cellStyle name="스타일 1" xfId="1733"/>
    <cellStyle name="스타일 2" xfId="1734"/>
    <cellStyle name="스타일 3" xfId="1735"/>
    <cellStyle name="스타일 4" xfId="1736"/>
    <cellStyle name="스타일 5" xfId="1737"/>
    <cellStyle name="연결된 셀 2" xfId="1738"/>
    <cellStyle name="연결된 셀 3" xfId="1739"/>
    <cellStyle name="요약" xfId="2909" builtinId="25" hidden="1"/>
    <cellStyle name="요약 2" xfId="1740"/>
    <cellStyle name="요약 3" xfId="1741"/>
    <cellStyle name="입력 2" xfId="1742"/>
    <cellStyle name="입력 3" xfId="1743"/>
    <cellStyle name="자리수" xfId="1744"/>
    <cellStyle name="자리수 2" xfId="1745"/>
    <cellStyle name="자리수0" xfId="1746"/>
    <cellStyle name="제목 1 2" xfId="1747"/>
    <cellStyle name="제목 1 3" xfId="1748"/>
    <cellStyle name="제목 2 2" xfId="1749"/>
    <cellStyle name="제목 2 3" xfId="1750"/>
    <cellStyle name="제목 3 2" xfId="1751"/>
    <cellStyle name="제목 3 3" xfId="1752"/>
    <cellStyle name="제목 4 2" xfId="1753"/>
    <cellStyle name="제목 4 3" xfId="1754"/>
    <cellStyle name="제목 5" xfId="1755"/>
    <cellStyle name="제목 6" xfId="1756"/>
    <cellStyle name="좋음 2" xfId="1757"/>
    <cellStyle name="좋음 3" xfId="1758"/>
    <cellStyle name="출력 2" xfId="1759"/>
    <cellStyle name="출력 3" xfId="1760"/>
    <cellStyle name="콤냡?&lt;_x000f_$??:_x0009_`1_1 " xfId="1761"/>
    <cellStyle name="콤마 [0]_(1.토)" xfId="1762"/>
    <cellStyle name="콤마 [2]" xfId="1763"/>
    <cellStyle name="콤마_(1.토)" xfId="1764"/>
    <cellStyle name="통화 [0]" xfId="1606" builtinId="7"/>
    <cellStyle name="통화 [0] 2" xfId="1765"/>
    <cellStyle name="통화 [0] 2 2" xfId="1766"/>
    <cellStyle name="통화 [0] 2 3" xfId="1767"/>
    <cellStyle name="퍼센트" xfId="1768"/>
    <cellStyle name="표준" xfId="0" builtinId="0"/>
    <cellStyle name="표준 10" xfId="1769"/>
    <cellStyle name="표준 10 2" xfId="1770"/>
    <cellStyle name="표준 10 3" xfId="1771"/>
    <cellStyle name="표준 10 4" xfId="1772"/>
    <cellStyle name="표준 100" xfId="1773"/>
    <cellStyle name="표준 100 2" xfId="1774"/>
    <cellStyle name="표준 101" xfId="1775"/>
    <cellStyle name="표준 101 2" xfId="1776"/>
    <cellStyle name="표준 102" xfId="1777"/>
    <cellStyle name="표준 102 2" xfId="1778"/>
    <cellStyle name="표준 103" xfId="1779"/>
    <cellStyle name="표준 103 2" xfId="1780"/>
    <cellStyle name="표준 104" xfId="1781"/>
    <cellStyle name="표준 104 2" xfId="1782"/>
    <cellStyle name="표준 105" xfId="1783"/>
    <cellStyle name="표준 105 2" xfId="1784"/>
    <cellStyle name="표준 106" xfId="1785"/>
    <cellStyle name="표준 106 2" xfId="1786"/>
    <cellStyle name="표준 107" xfId="1787"/>
    <cellStyle name="표준 107 2" xfId="1788"/>
    <cellStyle name="표준 108" xfId="1789"/>
    <cellStyle name="표준 108 2" xfId="1790"/>
    <cellStyle name="표준 109" xfId="1791"/>
    <cellStyle name="표준 109 2" xfId="1792"/>
    <cellStyle name="표준 11" xfId="1793"/>
    <cellStyle name="표준 11 2" xfId="1794"/>
    <cellStyle name="표준 11 3" xfId="1795"/>
    <cellStyle name="표준 11 4" xfId="1796"/>
    <cellStyle name="표준 11 5" xfId="1797"/>
    <cellStyle name="표준 110" xfId="1798"/>
    <cellStyle name="표준 110 2" xfId="1799"/>
    <cellStyle name="표준 111" xfId="1800"/>
    <cellStyle name="표준 111 2" xfId="1801"/>
    <cellStyle name="표준 112" xfId="1802"/>
    <cellStyle name="표준 112 2" xfId="1803"/>
    <cellStyle name="표준 113" xfId="1804"/>
    <cellStyle name="표준 113 2" xfId="1805"/>
    <cellStyle name="표준 114" xfId="1806"/>
    <cellStyle name="표준 114 2" xfId="1807"/>
    <cellStyle name="표준 115" xfId="1808"/>
    <cellStyle name="표준 115 2" xfId="1809"/>
    <cellStyle name="표준 116" xfId="1810"/>
    <cellStyle name="표준 116 2" xfId="1811"/>
    <cellStyle name="표준 117" xfId="1812"/>
    <cellStyle name="표준 117 2" xfId="1813"/>
    <cellStyle name="표준 117 3" xfId="1814"/>
    <cellStyle name="표준 118" xfId="1815"/>
    <cellStyle name="표준 118 2" xfId="1816"/>
    <cellStyle name="표준 118 3" xfId="1817"/>
    <cellStyle name="표준 119" xfId="1818"/>
    <cellStyle name="표준 119 2" xfId="1819"/>
    <cellStyle name="표준 119 3" xfId="1820"/>
    <cellStyle name="표준 12" xfId="1821"/>
    <cellStyle name="표준 12 2" xfId="1822"/>
    <cellStyle name="표준 12 3" xfId="1823"/>
    <cellStyle name="표준 12 4" xfId="1824"/>
    <cellStyle name="표준 120" xfId="1825"/>
    <cellStyle name="표준 120 2" xfId="1826"/>
    <cellStyle name="표준 121" xfId="1827"/>
    <cellStyle name="표준 121 2" xfId="1828"/>
    <cellStyle name="표준 122" xfId="1829"/>
    <cellStyle name="표준 122 2" xfId="1830"/>
    <cellStyle name="표준 123" xfId="1831"/>
    <cellStyle name="표준 123 2" xfId="1832"/>
    <cellStyle name="표준 124" xfId="1833"/>
    <cellStyle name="표준 124 2" xfId="1834"/>
    <cellStyle name="표준 125" xfId="1835"/>
    <cellStyle name="표준 125 2" xfId="1836"/>
    <cellStyle name="표준 126" xfId="1837"/>
    <cellStyle name="표준 126 2" xfId="1838"/>
    <cellStyle name="표준 127" xfId="1839"/>
    <cellStyle name="표준 127 2" xfId="1840"/>
    <cellStyle name="표준 128" xfId="1841"/>
    <cellStyle name="표준 128 2" xfId="1842"/>
    <cellStyle name="표준 129" xfId="1843"/>
    <cellStyle name="표준 129 2" xfId="1844"/>
    <cellStyle name="표준 13" xfId="1845"/>
    <cellStyle name="표준 13 10" xfId="1846"/>
    <cellStyle name="표준 13 2" xfId="1847"/>
    <cellStyle name="표준 13 2 2" xfId="1848"/>
    <cellStyle name="표준 13 2 3" xfId="1849"/>
    <cellStyle name="표준 13 2 4" xfId="1850"/>
    <cellStyle name="표준 13 3" xfId="1851"/>
    <cellStyle name="표준 13 4" xfId="1852"/>
    <cellStyle name="표준 13 5" xfId="1853"/>
    <cellStyle name="표준 13 6" xfId="1854"/>
    <cellStyle name="표준 13 6 2" xfId="1855"/>
    <cellStyle name="표준 13 7" xfId="1856"/>
    <cellStyle name="표준 13 7 2" xfId="1857"/>
    <cellStyle name="표준 13 8" xfId="1858"/>
    <cellStyle name="표준 13 8 2" xfId="1859"/>
    <cellStyle name="표준 13 9" xfId="1860"/>
    <cellStyle name="표준 130" xfId="1861"/>
    <cellStyle name="표준 130 2" xfId="1862"/>
    <cellStyle name="표준 131" xfId="1863"/>
    <cellStyle name="표준 131 2" xfId="1864"/>
    <cellStyle name="표준 132" xfId="1865"/>
    <cellStyle name="표준 132 2" xfId="1866"/>
    <cellStyle name="표준 133" xfId="1867"/>
    <cellStyle name="표준 133 2" xfId="1868"/>
    <cellStyle name="표준 134" xfId="1869"/>
    <cellStyle name="표준 134 2" xfId="1870"/>
    <cellStyle name="표준 135" xfId="1871"/>
    <cellStyle name="표준 135 2" xfId="1872"/>
    <cellStyle name="표준 136" xfId="1873"/>
    <cellStyle name="표준 136 2" xfId="1874"/>
    <cellStyle name="표준 137" xfId="1875"/>
    <cellStyle name="표준 137 2" xfId="1876"/>
    <cellStyle name="표준 138" xfId="1877"/>
    <cellStyle name="표준 138 2" xfId="1878"/>
    <cellStyle name="표준 139" xfId="1879"/>
    <cellStyle name="표준 139 2" xfId="1880"/>
    <cellStyle name="표준 14" xfId="1881"/>
    <cellStyle name="표준 14 10" xfId="1882"/>
    <cellStyle name="표준 14 2" xfId="1883"/>
    <cellStyle name="표준 14 2 2" xfId="1884"/>
    <cellStyle name="표준 14 2 3" xfId="1885"/>
    <cellStyle name="표준 14 2 4" xfId="1886"/>
    <cellStyle name="표준 14 3" xfId="1887"/>
    <cellStyle name="표준 14 4" xfId="1888"/>
    <cellStyle name="표준 14 5" xfId="1889"/>
    <cellStyle name="표준 14 6" xfId="1890"/>
    <cellStyle name="표준 14 6 2" xfId="1891"/>
    <cellStyle name="표준 14 7" xfId="1892"/>
    <cellStyle name="표준 14 7 2" xfId="1893"/>
    <cellStyle name="표준 14 8" xfId="1894"/>
    <cellStyle name="표준 14 8 2" xfId="1895"/>
    <cellStyle name="표준 14 9" xfId="1896"/>
    <cellStyle name="표준 140" xfId="1897"/>
    <cellStyle name="표준 140 2" xfId="1898"/>
    <cellStyle name="표준 141" xfId="1899"/>
    <cellStyle name="표준 141 2" xfId="1900"/>
    <cellStyle name="표준 142" xfId="1901"/>
    <cellStyle name="표준 142 2" xfId="1902"/>
    <cellStyle name="표준 143" xfId="1903"/>
    <cellStyle name="표준 143 2" xfId="1904"/>
    <cellStyle name="표준 144" xfId="1905"/>
    <cellStyle name="표준 144 2" xfId="1906"/>
    <cellStyle name="표준 145" xfId="1907"/>
    <cellStyle name="표준 145 2" xfId="1908"/>
    <cellStyle name="표준 146" xfId="1909"/>
    <cellStyle name="표준 146 2" xfId="1910"/>
    <cellStyle name="표준 147" xfId="1911"/>
    <cellStyle name="표준 147 2" xfId="1912"/>
    <cellStyle name="표준 148" xfId="1913"/>
    <cellStyle name="표준 148 2" xfId="1914"/>
    <cellStyle name="표준 149" xfId="1915"/>
    <cellStyle name="표준 149 2" xfId="1916"/>
    <cellStyle name="표준 15" xfId="1917"/>
    <cellStyle name="표준 15 2" xfId="1918"/>
    <cellStyle name="표준 15 3" xfId="1919"/>
    <cellStyle name="표준 150" xfId="1920"/>
    <cellStyle name="표준 150 2" xfId="1921"/>
    <cellStyle name="표준 151" xfId="1922"/>
    <cellStyle name="표준 151 2" xfId="1923"/>
    <cellStyle name="표준 152" xfId="1924"/>
    <cellStyle name="표준 152 2" xfId="1925"/>
    <cellStyle name="표준 153" xfId="1926"/>
    <cellStyle name="표준 153 2" xfId="1927"/>
    <cellStyle name="표준 154" xfId="1928"/>
    <cellStyle name="표준 154 2" xfId="1929"/>
    <cellStyle name="표준 155" xfId="1930"/>
    <cellStyle name="표준 155 2" xfId="1931"/>
    <cellStyle name="표준 156" xfId="1932"/>
    <cellStyle name="표준 156 2" xfId="1933"/>
    <cellStyle name="표준 157" xfId="1934"/>
    <cellStyle name="표준 157 2" xfId="1935"/>
    <cellStyle name="표준 158" xfId="1936"/>
    <cellStyle name="표준 158 2" xfId="1937"/>
    <cellStyle name="표준 159" xfId="1938"/>
    <cellStyle name="표준 159 2" xfId="1939"/>
    <cellStyle name="표준 16" xfId="1940"/>
    <cellStyle name="표준 16 2" xfId="1941"/>
    <cellStyle name="표준 16 3" xfId="1942"/>
    <cellStyle name="표준 160" xfId="1943"/>
    <cellStyle name="표준 160 2" xfId="1944"/>
    <cellStyle name="표준 161" xfId="1945"/>
    <cellStyle name="표준 161 2" xfId="1946"/>
    <cellStyle name="표준 162" xfId="1947"/>
    <cellStyle name="표준 162 2" xfId="1948"/>
    <cellStyle name="표준 163" xfId="1949"/>
    <cellStyle name="표준 163 2" xfId="1950"/>
    <cellStyle name="표준 164" xfId="1951"/>
    <cellStyle name="표준 164 2" xfId="1952"/>
    <cellStyle name="표준 165" xfId="1953"/>
    <cellStyle name="표준 165 2" xfId="1954"/>
    <cellStyle name="표준 166" xfId="1955"/>
    <cellStyle name="표준 166 2" xfId="1956"/>
    <cellStyle name="표준 167" xfId="1957"/>
    <cellStyle name="표준 167 2" xfId="1958"/>
    <cellStyle name="표준 168" xfId="1959"/>
    <cellStyle name="표준 168 2" xfId="1960"/>
    <cellStyle name="표준 169" xfId="1961"/>
    <cellStyle name="표준 169 2" xfId="1962"/>
    <cellStyle name="표준 17" xfId="1963"/>
    <cellStyle name="표준 17 2" xfId="1964"/>
    <cellStyle name="표준 17 3" xfId="1965"/>
    <cellStyle name="표준 170" xfId="1966"/>
    <cellStyle name="표준 170 2" xfId="1967"/>
    <cellStyle name="표준 171" xfId="1968"/>
    <cellStyle name="표준 171 2" xfId="1969"/>
    <cellStyle name="표준 172" xfId="1970"/>
    <cellStyle name="표준 172 2" xfId="1971"/>
    <cellStyle name="표준 173" xfId="1972"/>
    <cellStyle name="표준 173 2" xfId="1973"/>
    <cellStyle name="표준 174" xfId="1974"/>
    <cellStyle name="표준 174 2" xfId="1975"/>
    <cellStyle name="표준 175" xfId="1976"/>
    <cellStyle name="표준 175 2" xfId="1977"/>
    <cellStyle name="표준 176" xfId="1978"/>
    <cellStyle name="표준 176 2" xfId="1979"/>
    <cellStyle name="표준 177" xfId="1980"/>
    <cellStyle name="표준 177 2" xfId="1981"/>
    <cellStyle name="표준 178" xfId="1982"/>
    <cellStyle name="표준 178 2" xfId="1983"/>
    <cellStyle name="표준 179" xfId="1984"/>
    <cellStyle name="표준 179 2" xfId="1985"/>
    <cellStyle name="표준 18" xfId="1986"/>
    <cellStyle name="표준 18 2" xfId="1987"/>
    <cellStyle name="표준 18 3" xfId="1988"/>
    <cellStyle name="표준 180" xfId="1989"/>
    <cellStyle name="표준 180 2" xfId="1990"/>
    <cellStyle name="표준 181" xfId="1991"/>
    <cellStyle name="표준 181 2" xfId="1992"/>
    <cellStyle name="표준 182" xfId="1993"/>
    <cellStyle name="표준 182 2" xfId="1994"/>
    <cellStyle name="표준 183" xfId="1995"/>
    <cellStyle name="표준 183 2" xfId="1996"/>
    <cellStyle name="표준 184" xfId="1997"/>
    <cellStyle name="표준 184 2" xfId="1998"/>
    <cellStyle name="표준 185" xfId="1999"/>
    <cellStyle name="표준 185 2" xfId="2000"/>
    <cellStyle name="표준 186" xfId="2001"/>
    <cellStyle name="표준 186 2" xfId="2002"/>
    <cellStyle name="표준 187" xfId="2003"/>
    <cellStyle name="표준 187 2" xfId="2004"/>
    <cellStyle name="표준 188" xfId="2005"/>
    <cellStyle name="표준 188 2" xfId="2006"/>
    <cellStyle name="표준 189" xfId="2007"/>
    <cellStyle name="표준 189 2" xfId="2008"/>
    <cellStyle name="표준 19" xfId="2009"/>
    <cellStyle name="표준 19 2" xfId="2010"/>
    <cellStyle name="표준 19 3" xfId="2011"/>
    <cellStyle name="표준 190" xfId="2012"/>
    <cellStyle name="표준 190 2" xfId="2013"/>
    <cellStyle name="표준 191" xfId="2014"/>
    <cellStyle name="표준 191 2" xfId="2015"/>
    <cellStyle name="표준 192" xfId="2016"/>
    <cellStyle name="표준 192 2" xfId="2017"/>
    <cellStyle name="표준 193" xfId="2018"/>
    <cellStyle name="표준 193 2" xfId="2019"/>
    <cellStyle name="표준 194" xfId="2020"/>
    <cellStyle name="표준 194 2" xfId="2021"/>
    <cellStyle name="표준 195" xfId="2022"/>
    <cellStyle name="표준 195 2" xfId="2023"/>
    <cellStyle name="표준 196" xfId="2024"/>
    <cellStyle name="표준 196 2" xfId="2025"/>
    <cellStyle name="표준 197" xfId="2026"/>
    <cellStyle name="표준 197 2" xfId="2027"/>
    <cellStyle name="표준 198" xfId="2028"/>
    <cellStyle name="표준 198 2" xfId="2029"/>
    <cellStyle name="표준 199" xfId="2030"/>
    <cellStyle name="표준 199 2" xfId="2031"/>
    <cellStyle name="표준 2" xfId="2032"/>
    <cellStyle name="표준 2 2" xfId="2033"/>
    <cellStyle name="표준 2 2 2" xfId="2034"/>
    <cellStyle name="표준 2 2 3" xfId="2035"/>
    <cellStyle name="표준 2 2 4" xfId="2036"/>
    <cellStyle name="표준 2 2 5" xfId="2037"/>
    <cellStyle name="표준 2 2 6" xfId="2038"/>
    <cellStyle name="표준 2 3" xfId="2039"/>
    <cellStyle name="표준 2 3 2" xfId="2040"/>
    <cellStyle name="표준 2 3 3" xfId="2041"/>
    <cellStyle name="표준 2 3 4" xfId="2042"/>
    <cellStyle name="표준 2 4" xfId="2043"/>
    <cellStyle name="표준 2 4 2" xfId="2044"/>
    <cellStyle name="표준 2 4 3" xfId="2045"/>
    <cellStyle name="표준 2 5" xfId="2046"/>
    <cellStyle name="표준 2 6" xfId="2047"/>
    <cellStyle name="표준 2 7" xfId="2048"/>
    <cellStyle name="표준 2 8" xfId="2049"/>
    <cellStyle name="표준 2_2007상수도통계 엑셀파일" xfId="2050"/>
    <cellStyle name="표준 20" xfId="2051"/>
    <cellStyle name="표준 20 2" xfId="2052"/>
    <cellStyle name="표준 20 2 2" xfId="2053"/>
    <cellStyle name="표준 20 2 3" xfId="2054"/>
    <cellStyle name="표준 20 3" xfId="2055"/>
    <cellStyle name="표준 20 3 2" xfId="2056"/>
    <cellStyle name="표준 20 3 3" xfId="2057"/>
    <cellStyle name="표준 20 4" xfId="2058"/>
    <cellStyle name="표준 20 4 2" xfId="2059"/>
    <cellStyle name="표준 20 4 3" xfId="2060"/>
    <cellStyle name="표준 20 5" xfId="2061"/>
    <cellStyle name="표준 20 5 2" xfId="2062"/>
    <cellStyle name="표준 20 5 3" xfId="2063"/>
    <cellStyle name="표준 20 6" xfId="2064"/>
    <cellStyle name="표준 20 7" xfId="2065"/>
    <cellStyle name="표준 20_2008 상수도통계 취합자료(1008)" xfId="2066"/>
    <cellStyle name="표준 200" xfId="2067"/>
    <cellStyle name="표준 200 2" xfId="2068"/>
    <cellStyle name="표준 201" xfId="2069"/>
    <cellStyle name="표준 201 2" xfId="2070"/>
    <cellStyle name="표준 202" xfId="2071"/>
    <cellStyle name="표준 202 2" xfId="2072"/>
    <cellStyle name="표준 203" xfId="2073"/>
    <cellStyle name="표준 203 2" xfId="2074"/>
    <cellStyle name="표준 204" xfId="2075"/>
    <cellStyle name="표준 204 2" xfId="2076"/>
    <cellStyle name="표준 205" xfId="2077"/>
    <cellStyle name="표준 205 2" xfId="2078"/>
    <cellStyle name="표준 206" xfId="2079"/>
    <cellStyle name="표준 206 2" xfId="2080"/>
    <cellStyle name="표준 207" xfId="2081"/>
    <cellStyle name="표준 207 2" xfId="2082"/>
    <cellStyle name="표준 208" xfId="2083"/>
    <cellStyle name="표준 208 2" xfId="2084"/>
    <cellStyle name="표준 209" xfId="2085"/>
    <cellStyle name="표준 209 2" xfId="2086"/>
    <cellStyle name="표준 21" xfId="2087"/>
    <cellStyle name="표준 21 2" xfId="2088"/>
    <cellStyle name="표준 21 2 2" xfId="2089"/>
    <cellStyle name="표준 21 2 3" xfId="2090"/>
    <cellStyle name="표준 21 3" xfId="2091"/>
    <cellStyle name="표준 21 3 2" xfId="2092"/>
    <cellStyle name="표준 21 3 3" xfId="2093"/>
    <cellStyle name="표준 21 4" xfId="2094"/>
    <cellStyle name="표준 21 4 2" xfId="2095"/>
    <cellStyle name="표준 21 4 3" xfId="2096"/>
    <cellStyle name="표준 21 5" xfId="2097"/>
    <cellStyle name="표준 21 5 2" xfId="2098"/>
    <cellStyle name="표준 21 5 3" xfId="2099"/>
    <cellStyle name="표준 21 6" xfId="2100"/>
    <cellStyle name="표준 21 7" xfId="2101"/>
    <cellStyle name="표준 21_2008 상수도통계 취합자료(1008)" xfId="2102"/>
    <cellStyle name="표준 210" xfId="2103"/>
    <cellStyle name="표준 210 2" xfId="2104"/>
    <cellStyle name="표준 211" xfId="2105"/>
    <cellStyle name="표준 211 2" xfId="2106"/>
    <cellStyle name="표준 212" xfId="2107"/>
    <cellStyle name="표준 212 2" xfId="2108"/>
    <cellStyle name="표준 213" xfId="2109"/>
    <cellStyle name="표준 213 2" xfId="2110"/>
    <cellStyle name="표준 214" xfId="2111"/>
    <cellStyle name="표준 214 2" xfId="2112"/>
    <cellStyle name="표준 215" xfId="2113"/>
    <cellStyle name="표준 215 2" xfId="2114"/>
    <cellStyle name="표준 216" xfId="2115"/>
    <cellStyle name="표준 216 2" xfId="2116"/>
    <cellStyle name="표준 217" xfId="2117"/>
    <cellStyle name="표준 217 2" xfId="2118"/>
    <cellStyle name="표준 218" xfId="2119"/>
    <cellStyle name="표준 218 2" xfId="2120"/>
    <cellStyle name="표준 219" xfId="2121"/>
    <cellStyle name="표준 219 2" xfId="2122"/>
    <cellStyle name="표준 22" xfId="2123"/>
    <cellStyle name="표준 22 2" xfId="2124"/>
    <cellStyle name="표준 22 2 2" xfId="2125"/>
    <cellStyle name="표준 22 2 3" xfId="2126"/>
    <cellStyle name="표준 22 3" xfId="2127"/>
    <cellStyle name="표준 22 3 2" xfId="2128"/>
    <cellStyle name="표준 22 3 3" xfId="2129"/>
    <cellStyle name="표준 22 4" xfId="2130"/>
    <cellStyle name="표준 22 4 2" xfId="2131"/>
    <cellStyle name="표준 22 4 3" xfId="2132"/>
    <cellStyle name="표준 22 5" xfId="2133"/>
    <cellStyle name="표준 22 5 2" xfId="2134"/>
    <cellStyle name="표준 22 5 3" xfId="2135"/>
    <cellStyle name="표준 22 6" xfId="2136"/>
    <cellStyle name="표준 22 7" xfId="2137"/>
    <cellStyle name="표준 22_2008 상수도통계 취합자료(1008)" xfId="2138"/>
    <cellStyle name="표준 220" xfId="2139"/>
    <cellStyle name="표준 220 2" xfId="2140"/>
    <cellStyle name="표준 221" xfId="2141"/>
    <cellStyle name="표준 221 2" xfId="2142"/>
    <cellStyle name="표준 222" xfId="2143"/>
    <cellStyle name="표준 222 2" xfId="2144"/>
    <cellStyle name="표준 223" xfId="2145"/>
    <cellStyle name="표준 223 2" xfId="2146"/>
    <cellStyle name="표준 224" xfId="2147"/>
    <cellStyle name="표준 224 2" xfId="2148"/>
    <cellStyle name="표준 225" xfId="2149"/>
    <cellStyle name="표준 225 2" xfId="2150"/>
    <cellStyle name="표준 226" xfId="2151"/>
    <cellStyle name="표준 226 2" xfId="2152"/>
    <cellStyle name="표준 227" xfId="2153"/>
    <cellStyle name="표준 227 2" xfId="2154"/>
    <cellStyle name="표준 228" xfId="2155"/>
    <cellStyle name="표준 228 2" xfId="2156"/>
    <cellStyle name="표준 229" xfId="2157"/>
    <cellStyle name="표준 229 2" xfId="2158"/>
    <cellStyle name="표준 23" xfId="2159"/>
    <cellStyle name="표준 23 2" xfId="2160"/>
    <cellStyle name="표준 23 3" xfId="2161"/>
    <cellStyle name="표준 230" xfId="2162"/>
    <cellStyle name="표준 230 2" xfId="2163"/>
    <cellStyle name="표준 231" xfId="2164"/>
    <cellStyle name="표준 231 2" xfId="2165"/>
    <cellStyle name="표준 232" xfId="2166"/>
    <cellStyle name="표준 232 2" xfId="2167"/>
    <cellStyle name="표준 233" xfId="2168"/>
    <cellStyle name="표준 233 2" xfId="2169"/>
    <cellStyle name="표준 234" xfId="2170"/>
    <cellStyle name="표준 234 2" xfId="2171"/>
    <cellStyle name="표준 235" xfId="2172"/>
    <cellStyle name="표준 235 2" xfId="2173"/>
    <cellStyle name="표준 236" xfId="2174"/>
    <cellStyle name="표준 236 2" xfId="2175"/>
    <cellStyle name="표준 237" xfId="2176"/>
    <cellStyle name="표준 237 2" xfId="2177"/>
    <cellStyle name="표준 238" xfId="2178"/>
    <cellStyle name="표준 238 2" xfId="2179"/>
    <cellStyle name="표준 239" xfId="2180"/>
    <cellStyle name="표준 239 2" xfId="2181"/>
    <cellStyle name="표준 24" xfId="2182"/>
    <cellStyle name="표준 24 2" xfId="2183"/>
    <cellStyle name="표준 24 3" xfId="2184"/>
    <cellStyle name="표준 240" xfId="2185"/>
    <cellStyle name="표준 240 2" xfId="2186"/>
    <cellStyle name="표준 241" xfId="2187"/>
    <cellStyle name="표준 241 2" xfId="2188"/>
    <cellStyle name="표준 242" xfId="2189"/>
    <cellStyle name="표준 242 2" xfId="2190"/>
    <cellStyle name="표준 243" xfId="2191"/>
    <cellStyle name="표준 243 2" xfId="2192"/>
    <cellStyle name="표준 244" xfId="2193"/>
    <cellStyle name="표준 244 2" xfId="2194"/>
    <cellStyle name="표준 245" xfId="2195"/>
    <cellStyle name="표준 245 2" xfId="2196"/>
    <cellStyle name="표준 246" xfId="2197"/>
    <cellStyle name="표준 246 2" xfId="2198"/>
    <cellStyle name="표준 247" xfId="2199"/>
    <cellStyle name="표준 247 2" xfId="2200"/>
    <cellStyle name="표준 248" xfId="2201"/>
    <cellStyle name="표준 248 2" xfId="2202"/>
    <cellStyle name="표준 249" xfId="2203"/>
    <cellStyle name="표준 249 2" xfId="2204"/>
    <cellStyle name="표준 25" xfId="2205"/>
    <cellStyle name="표준 25 2" xfId="2206"/>
    <cellStyle name="표준 25 3" xfId="2207"/>
    <cellStyle name="표준 250" xfId="2208"/>
    <cellStyle name="표준 250 2" xfId="2209"/>
    <cellStyle name="표준 251" xfId="2210"/>
    <cellStyle name="표준 251 2" xfId="2211"/>
    <cellStyle name="표준 252" xfId="2212"/>
    <cellStyle name="표준 252 2" xfId="2213"/>
    <cellStyle name="표준 253" xfId="2214"/>
    <cellStyle name="표준 253 2" xfId="2215"/>
    <cellStyle name="표준 254" xfId="2216"/>
    <cellStyle name="표준 254 2" xfId="2217"/>
    <cellStyle name="표준 255" xfId="2218"/>
    <cellStyle name="표준 255 2" xfId="2219"/>
    <cellStyle name="표준 256" xfId="2220"/>
    <cellStyle name="표준 257" xfId="2221"/>
    <cellStyle name="표준 258" xfId="2222"/>
    <cellStyle name="표준 259" xfId="2223"/>
    <cellStyle name="표준 26" xfId="2224"/>
    <cellStyle name="표준 26 2" xfId="2225"/>
    <cellStyle name="표준 26 3" xfId="2226"/>
    <cellStyle name="표준 260" xfId="2227"/>
    <cellStyle name="표준 261" xfId="2228"/>
    <cellStyle name="표준 262" xfId="2229"/>
    <cellStyle name="표준 263" xfId="2230"/>
    <cellStyle name="표준 264" xfId="2231"/>
    <cellStyle name="표준 265" xfId="2232"/>
    <cellStyle name="표준 266" xfId="2233"/>
    <cellStyle name="표준 267" xfId="2234"/>
    <cellStyle name="표준 268" xfId="2235"/>
    <cellStyle name="표준 269" xfId="2236"/>
    <cellStyle name="표준 27" xfId="2237"/>
    <cellStyle name="표준 27 2" xfId="2238"/>
    <cellStyle name="표준 27 3" xfId="2239"/>
    <cellStyle name="표준 270" xfId="2240"/>
    <cellStyle name="표준 271" xfId="2241"/>
    <cellStyle name="표준 272" xfId="2242"/>
    <cellStyle name="표준 273" xfId="2243"/>
    <cellStyle name="표준 274" xfId="2244"/>
    <cellStyle name="표준 275" xfId="2245"/>
    <cellStyle name="표준 276" xfId="2246"/>
    <cellStyle name="표준 277" xfId="2247"/>
    <cellStyle name="표준 278" xfId="2248"/>
    <cellStyle name="표준 279" xfId="2249"/>
    <cellStyle name="표준 28" xfId="2250"/>
    <cellStyle name="표준 28 2" xfId="2251"/>
    <cellStyle name="표준 28 3" xfId="2252"/>
    <cellStyle name="표준 280" xfId="2253"/>
    <cellStyle name="표준 281" xfId="2254"/>
    <cellStyle name="표준 282" xfId="2255"/>
    <cellStyle name="표준 283" xfId="2256"/>
    <cellStyle name="표준 284" xfId="2257"/>
    <cellStyle name="표준 285" xfId="2258"/>
    <cellStyle name="표준 286" xfId="2259"/>
    <cellStyle name="표준 287" xfId="2260"/>
    <cellStyle name="표준 288" xfId="2261"/>
    <cellStyle name="표준 289" xfId="2262"/>
    <cellStyle name="표준 29" xfId="2263"/>
    <cellStyle name="표준 29 2" xfId="2264"/>
    <cellStyle name="표준 29 3" xfId="2265"/>
    <cellStyle name="표준 290" xfId="2266"/>
    <cellStyle name="표준 291" xfId="2267"/>
    <cellStyle name="표준 292" xfId="2268"/>
    <cellStyle name="표준 293" xfId="2269"/>
    <cellStyle name="표준 294" xfId="2270"/>
    <cellStyle name="표준 295" xfId="2271"/>
    <cellStyle name="표준 296" xfId="2272"/>
    <cellStyle name="표준 297" xfId="2273"/>
    <cellStyle name="표준 298" xfId="2274"/>
    <cellStyle name="표준 299" xfId="2275"/>
    <cellStyle name="표준 3" xfId="2276"/>
    <cellStyle name="표준 3 2" xfId="2277"/>
    <cellStyle name="표준 3 2 2" xfId="2278"/>
    <cellStyle name="표준 3 3" xfId="2279"/>
    <cellStyle name="표준 3 4" xfId="2280"/>
    <cellStyle name="표준 3 5" xfId="2281"/>
    <cellStyle name="표준 3 6" xfId="2282"/>
    <cellStyle name="표준 3 7" xfId="2283"/>
    <cellStyle name="표준 30" xfId="2284"/>
    <cellStyle name="표준 30 2" xfId="2285"/>
    <cellStyle name="표준 30 3" xfId="2286"/>
    <cellStyle name="표준 300" xfId="2287"/>
    <cellStyle name="표준 301" xfId="2288"/>
    <cellStyle name="표준 302" xfId="2289"/>
    <cellStyle name="표준 303" xfId="2290"/>
    <cellStyle name="표준 304" xfId="2291"/>
    <cellStyle name="표준 305" xfId="2292"/>
    <cellStyle name="표준 306" xfId="2293"/>
    <cellStyle name="표준 307" xfId="2294"/>
    <cellStyle name="표준 308" xfId="2295"/>
    <cellStyle name="표준 309" xfId="2296"/>
    <cellStyle name="표준 31" xfId="2297"/>
    <cellStyle name="표준 31 2" xfId="2298"/>
    <cellStyle name="표준 31 3" xfId="2299"/>
    <cellStyle name="표준 310" xfId="2300"/>
    <cellStyle name="표준 311" xfId="2301"/>
    <cellStyle name="표준 312" xfId="2302"/>
    <cellStyle name="표준 313" xfId="2303"/>
    <cellStyle name="표준 314" xfId="2304"/>
    <cellStyle name="표준 315" xfId="2305"/>
    <cellStyle name="표준 316" xfId="2306"/>
    <cellStyle name="표준 317" xfId="2307"/>
    <cellStyle name="표준 318" xfId="2308"/>
    <cellStyle name="표준 319" xfId="2309"/>
    <cellStyle name="표준 32" xfId="2310"/>
    <cellStyle name="표준 32 2" xfId="2311"/>
    <cellStyle name="표준 32 3" xfId="2312"/>
    <cellStyle name="표준 320" xfId="2313"/>
    <cellStyle name="표준 321" xfId="2314"/>
    <cellStyle name="표준 322" xfId="2315"/>
    <cellStyle name="표준 323" xfId="2316"/>
    <cellStyle name="표준 324" xfId="2317"/>
    <cellStyle name="표준 325" xfId="2318"/>
    <cellStyle name="표준 326" xfId="2319"/>
    <cellStyle name="표준 327" xfId="2320"/>
    <cellStyle name="표준 328" xfId="2321"/>
    <cellStyle name="표준 329" xfId="2322"/>
    <cellStyle name="표준 33" xfId="2323"/>
    <cellStyle name="표준 33 2" xfId="2324"/>
    <cellStyle name="표준 33 3" xfId="2325"/>
    <cellStyle name="표준 330" xfId="2326"/>
    <cellStyle name="표준 331" xfId="2327"/>
    <cellStyle name="표준 332" xfId="2328"/>
    <cellStyle name="표준 333" xfId="2329"/>
    <cellStyle name="표준 334" xfId="2330"/>
    <cellStyle name="표준 335" xfId="2331"/>
    <cellStyle name="표준 336" xfId="2332"/>
    <cellStyle name="표준 337" xfId="2333"/>
    <cellStyle name="표준 338" xfId="2334"/>
    <cellStyle name="표준 339" xfId="2335"/>
    <cellStyle name="표준 34" xfId="2336"/>
    <cellStyle name="표준 34 2" xfId="2337"/>
    <cellStyle name="표준 34 3" xfId="2338"/>
    <cellStyle name="표준 340" xfId="2339"/>
    <cellStyle name="표준 341" xfId="2340"/>
    <cellStyle name="표준 342" xfId="2341"/>
    <cellStyle name="표준 343" xfId="2342"/>
    <cellStyle name="표준 344" xfId="2343"/>
    <cellStyle name="표준 345" xfId="2344"/>
    <cellStyle name="표준 346" xfId="2345"/>
    <cellStyle name="표준 347" xfId="2346"/>
    <cellStyle name="표준 349" xfId="2347"/>
    <cellStyle name="표준 349 2" xfId="2348"/>
    <cellStyle name="표준 349 2 2" xfId="2349"/>
    <cellStyle name="표준 349 3" xfId="2350"/>
    <cellStyle name="표준 35" xfId="2351"/>
    <cellStyle name="표준 35 2" xfId="2352"/>
    <cellStyle name="표준 35 3" xfId="2353"/>
    <cellStyle name="표준 36" xfId="2354"/>
    <cellStyle name="표준 36 2" xfId="2355"/>
    <cellStyle name="표준 36 3" xfId="2356"/>
    <cellStyle name="표준 37" xfId="2357"/>
    <cellStyle name="표준 37 2" xfId="2358"/>
    <cellStyle name="표준 37 3" xfId="2359"/>
    <cellStyle name="표준 38" xfId="2360"/>
    <cellStyle name="표준 38 2" xfId="2361"/>
    <cellStyle name="표준 38 2 2" xfId="2362"/>
    <cellStyle name="표준 38 2 3" xfId="2363"/>
    <cellStyle name="표준 38 3" xfId="2364"/>
    <cellStyle name="표준 38 3 2" xfId="2365"/>
    <cellStyle name="표준 38 3 3" xfId="2366"/>
    <cellStyle name="표준 38 4" xfId="2367"/>
    <cellStyle name="표준 38 4 2" xfId="2368"/>
    <cellStyle name="표준 38 4 3" xfId="2369"/>
    <cellStyle name="표준 38 5" xfId="2370"/>
    <cellStyle name="표준 38 6" xfId="2371"/>
    <cellStyle name="표준 38_2008 상수도통계 취합자료(1008)" xfId="2372"/>
    <cellStyle name="표준 39" xfId="2373"/>
    <cellStyle name="표준 39 2" xfId="2374"/>
    <cellStyle name="표준 39 2 2" xfId="2375"/>
    <cellStyle name="표준 39 2 3" xfId="2376"/>
    <cellStyle name="표준 39 3" xfId="2377"/>
    <cellStyle name="표준 39 3 2" xfId="2378"/>
    <cellStyle name="표준 39 3 3" xfId="2379"/>
    <cellStyle name="표준 39 4" xfId="2380"/>
    <cellStyle name="표준 39 4 2" xfId="2381"/>
    <cellStyle name="표준 39 4 3" xfId="2382"/>
    <cellStyle name="표준 39 5" xfId="2383"/>
    <cellStyle name="표준 39 6" xfId="2384"/>
    <cellStyle name="표준 39_2008 상수도통계 취합자료(1008)" xfId="2385"/>
    <cellStyle name="표준 4" xfId="2386"/>
    <cellStyle name="표준 4 2" xfId="2387"/>
    <cellStyle name="표준 4 2 2" xfId="2388"/>
    <cellStyle name="표준 4 2 2 2" xfId="2389"/>
    <cellStyle name="표준 4 2 3" xfId="2390"/>
    <cellStyle name="표준 4 3" xfId="2391"/>
    <cellStyle name="표준 4 3 2" xfId="2392"/>
    <cellStyle name="표준 4 3 3" xfId="2393"/>
    <cellStyle name="표준 4 4" xfId="2394"/>
    <cellStyle name="표준 4 4 2" xfId="2395"/>
    <cellStyle name="표준 40" xfId="2396"/>
    <cellStyle name="표준 40 2" xfId="2397"/>
    <cellStyle name="표준 40 2 2" xfId="2398"/>
    <cellStyle name="표준 40 2 3" xfId="2399"/>
    <cellStyle name="표준 40 3" xfId="2400"/>
    <cellStyle name="표준 40 3 2" xfId="2401"/>
    <cellStyle name="표준 40 3 3" xfId="2402"/>
    <cellStyle name="표준 40 4" xfId="2403"/>
    <cellStyle name="표준 40 4 2" xfId="2404"/>
    <cellStyle name="표준 40 4 3" xfId="2405"/>
    <cellStyle name="표준 40 5" xfId="2406"/>
    <cellStyle name="표준 40 6" xfId="2407"/>
    <cellStyle name="표준 40_2008 상수도통계 취합자료(1008)" xfId="2408"/>
    <cellStyle name="표준 41" xfId="2409"/>
    <cellStyle name="표준 41 2" xfId="2410"/>
    <cellStyle name="표준 41 2 2" xfId="2411"/>
    <cellStyle name="표준 41 2 2 2" xfId="2412"/>
    <cellStyle name="표준 41 2 2 2 2" xfId="2413"/>
    <cellStyle name="표준 41 2 2 2 2 2" xfId="2414"/>
    <cellStyle name="표준 41 2 2 2 2 2 2" xfId="2415"/>
    <cellStyle name="표준 41 2 2 2 2 3" xfId="2416"/>
    <cellStyle name="표준 41 2 2 2 3" xfId="2417"/>
    <cellStyle name="표준 41 2 2 2 3 2" xfId="2418"/>
    <cellStyle name="표준 41 2 2 2 4" xfId="2419"/>
    <cellStyle name="표준 41 2 2 3" xfId="2420"/>
    <cellStyle name="표준 41 2 2 3 2" xfId="2421"/>
    <cellStyle name="표준 41 2 2 3 2 2" xfId="2422"/>
    <cellStyle name="표준 41 2 2 3 3" xfId="2423"/>
    <cellStyle name="표준 41 2 2 4" xfId="2424"/>
    <cellStyle name="표준 41 2 2 4 2" xfId="2425"/>
    <cellStyle name="표준 41 2 2 5" xfId="2426"/>
    <cellStyle name="표준 41 2 3" xfId="2427"/>
    <cellStyle name="표준 41 2 3 2" xfId="2428"/>
    <cellStyle name="표준 41 2 3 2 2" xfId="2429"/>
    <cellStyle name="표준 41 2 3 2 2 2" xfId="2430"/>
    <cellStyle name="표준 41 2 3 2 2 2 2" xfId="2431"/>
    <cellStyle name="표준 41 2 3 2 2 3" xfId="2432"/>
    <cellStyle name="표준 41 2 3 2 3" xfId="2433"/>
    <cellStyle name="표준 41 2 3 2 3 2" xfId="2434"/>
    <cellStyle name="표준 41 2 3 2 4" xfId="2435"/>
    <cellStyle name="표준 41 2 3 3" xfId="2436"/>
    <cellStyle name="표준 41 2 3 3 2" xfId="2437"/>
    <cellStyle name="표준 41 2 3 3 2 2" xfId="2438"/>
    <cellStyle name="표준 41 2 3 3 3" xfId="2439"/>
    <cellStyle name="표준 41 2 3 4" xfId="2440"/>
    <cellStyle name="표준 41 2 3 4 2" xfId="2441"/>
    <cellStyle name="표준 41 2 3 5" xfId="2442"/>
    <cellStyle name="표준 41 2 4" xfId="2443"/>
    <cellStyle name="표준 41 2 4 2" xfId="2444"/>
    <cellStyle name="표준 41 2 4 2 2" xfId="2445"/>
    <cellStyle name="표준 41 2 4 2 2 2" xfId="2446"/>
    <cellStyle name="표준 41 2 4 2 3" xfId="2447"/>
    <cellStyle name="표준 41 2 4 3" xfId="2448"/>
    <cellStyle name="표준 41 2 4 3 2" xfId="2449"/>
    <cellStyle name="표준 41 2 4 4" xfId="2450"/>
    <cellStyle name="표준 41 2 5" xfId="2451"/>
    <cellStyle name="표준 41 2 5 2" xfId="2452"/>
    <cellStyle name="표준 41 2 5 2 2" xfId="2453"/>
    <cellStyle name="표준 41 2 5 3" xfId="2454"/>
    <cellStyle name="표준 41 2 6" xfId="2455"/>
    <cellStyle name="표준 41 2 6 2" xfId="2456"/>
    <cellStyle name="표준 41 2 7" xfId="2457"/>
    <cellStyle name="표준 41 3" xfId="2458"/>
    <cellStyle name="표준 41 3 2" xfId="2459"/>
    <cellStyle name="표준 41 3 2 2" xfId="2460"/>
    <cellStyle name="표준 41 3 2 2 2" xfId="2461"/>
    <cellStyle name="표준 41 3 2 2 2 2" xfId="2462"/>
    <cellStyle name="표준 41 3 2 2 3" xfId="2463"/>
    <cellStyle name="표준 41 3 2 3" xfId="2464"/>
    <cellStyle name="표준 41 3 2 3 2" xfId="2465"/>
    <cellStyle name="표준 41 3 2 4" xfId="2466"/>
    <cellStyle name="표준 41 3 3" xfId="2467"/>
    <cellStyle name="표준 41 3 3 2" xfId="2468"/>
    <cellStyle name="표준 41 3 3 2 2" xfId="2469"/>
    <cellStyle name="표준 41 3 3 3" xfId="2470"/>
    <cellStyle name="표준 41 3 4" xfId="2471"/>
    <cellStyle name="표준 41 3 4 2" xfId="2472"/>
    <cellStyle name="표준 41 3 5" xfId="2473"/>
    <cellStyle name="표준 41 4" xfId="2474"/>
    <cellStyle name="표준 41 4 2" xfId="2475"/>
    <cellStyle name="표준 41 4 2 2" xfId="2476"/>
    <cellStyle name="표준 41 4 2 2 2" xfId="2477"/>
    <cellStyle name="표준 41 4 2 3" xfId="2478"/>
    <cellStyle name="표준 41 4 3" xfId="2479"/>
    <cellStyle name="표준 41 4 4" xfId="2480"/>
    <cellStyle name="표준 41 4 4 2" xfId="2481"/>
    <cellStyle name="표준 41 4 5" xfId="2482"/>
    <cellStyle name="표준 41 5" xfId="2483"/>
    <cellStyle name="표준 41 5 2" xfId="2484"/>
    <cellStyle name="표준 41 5 2 2" xfId="2485"/>
    <cellStyle name="표준 41 5 3" xfId="2486"/>
    <cellStyle name="표준 41 6" xfId="2487"/>
    <cellStyle name="표준 41 6 2" xfId="2488"/>
    <cellStyle name="표준 41 6 2 2" xfId="2489"/>
    <cellStyle name="표준 41 6 3" xfId="2490"/>
    <cellStyle name="표준 41 7" xfId="2491"/>
    <cellStyle name="표준 41 7 2" xfId="2492"/>
    <cellStyle name="표준 41 8" xfId="2493"/>
    <cellStyle name="표준 41_2008 상수도통계 취합자료(1008)" xfId="2494"/>
    <cellStyle name="표준 42" xfId="2495"/>
    <cellStyle name="표준 42 2" xfId="2496"/>
    <cellStyle name="표준 42 2 2" xfId="2497"/>
    <cellStyle name="표준 42 2 3" xfId="2498"/>
    <cellStyle name="표준 42 3" xfId="2499"/>
    <cellStyle name="표준 42 3 2" xfId="2500"/>
    <cellStyle name="표준 42 3 3" xfId="2501"/>
    <cellStyle name="표준 42 4" xfId="2502"/>
    <cellStyle name="표준 42 4 2" xfId="2503"/>
    <cellStyle name="표준 42 4 3" xfId="2504"/>
    <cellStyle name="표준 42 5" xfId="2505"/>
    <cellStyle name="표준 42 6" xfId="2506"/>
    <cellStyle name="표준 42 7" xfId="2507"/>
    <cellStyle name="표준 42 7 2" xfId="2508"/>
    <cellStyle name="표준 42 8" xfId="2509"/>
    <cellStyle name="표준 42_2008 상수도통계 취합자료(1008)" xfId="2510"/>
    <cellStyle name="표준 43" xfId="2511"/>
    <cellStyle name="표준 43 2" xfId="2512"/>
    <cellStyle name="표준 43 3" xfId="2513"/>
    <cellStyle name="표준 44" xfId="2514"/>
    <cellStyle name="표준 44 2" xfId="2515"/>
    <cellStyle name="표준 44 2 2" xfId="2516"/>
    <cellStyle name="표준 44 2 3" xfId="2517"/>
    <cellStyle name="표준 44 3" xfId="2518"/>
    <cellStyle name="표준 44 3 2" xfId="2519"/>
    <cellStyle name="표준 44 3 3" xfId="2520"/>
    <cellStyle name="표준 44 4" xfId="2521"/>
    <cellStyle name="표준 44 4 2" xfId="2522"/>
    <cellStyle name="표준 44 4 3" xfId="2523"/>
    <cellStyle name="표준 44 5" xfId="2524"/>
    <cellStyle name="표준 44 6" xfId="2525"/>
    <cellStyle name="표준 44_2008 상수도통계 취합자료(1008)" xfId="2526"/>
    <cellStyle name="표준 45" xfId="2527"/>
    <cellStyle name="표준 45 2" xfId="2528"/>
    <cellStyle name="표준 45 2 2" xfId="2529"/>
    <cellStyle name="표준 45 2 3" xfId="2530"/>
    <cellStyle name="표준 45 3" xfId="2531"/>
    <cellStyle name="표준 45 3 2" xfId="2532"/>
    <cellStyle name="표준 45 3 3" xfId="2533"/>
    <cellStyle name="표준 45 4" xfId="2534"/>
    <cellStyle name="표준 45 4 2" xfId="2535"/>
    <cellStyle name="표준 45 4 3" xfId="2536"/>
    <cellStyle name="표준 45 5" xfId="2537"/>
    <cellStyle name="표준 45 6" xfId="2538"/>
    <cellStyle name="표준 45_2008 상수도통계 취합자료(1008)" xfId="2539"/>
    <cellStyle name="표준 46" xfId="2540"/>
    <cellStyle name="표준 46 2" xfId="2541"/>
    <cellStyle name="표준 46 2 2" xfId="2542"/>
    <cellStyle name="표준 46 2 3" xfId="2543"/>
    <cellStyle name="표준 46 3" xfId="2544"/>
    <cellStyle name="표준 46 3 2" xfId="2545"/>
    <cellStyle name="표준 46 3 3" xfId="2546"/>
    <cellStyle name="표준 46 4" xfId="2547"/>
    <cellStyle name="표준 46 4 2" xfId="2548"/>
    <cellStyle name="표준 46 4 3" xfId="2549"/>
    <cellStyle name="표준 46 5" xfId="2550"/>
    <cellStyle name="표준 46 6" xfId="2551"/>
    <cellStyle name="표준 46_2008 상수도통계 취합자료(1008)" xfId="2552"/>
    <cellStyle name="표준 47" xfId="2553"/>
    <cellStyle name="표준 47 2" xfId="2554"/>
    <cellStyle name="표준 47 2 2" xfId="2555"/>
    <cellStyle name="표준 47 2 3" xfId="2556"/>
    <cellStyle name="표준 47 3" xfId="2557"/>
    <cellStyle name="표준 47 3 2" xfId="2558"/>
    <cellStyle name="표준 47 3 3" xfId="2559"/>
    <cellStyle name="표준 47 4" xfId="2560"/>
    <cellStyle name="표준 47 4 2" xfId="2561"/>
    <cellStyle name="표준 47 4 3" xfId="2562"/>
    <cellStyle name="표준 47 5" xfId="2563"/>
    <cellStyle name="표준 47 6" xfId="2564"/>
    <cellStyle name="표준 47_2008 상수도통계 취합자료(1008)" xfId="2565"/>
    <cellStyle name="표준 48" xfId="2566"/>
    <cellStyle name="표준 48 2" xfId="2567"/>
    <cellStyle name="표준 48 2 2" xfId="2568"/>
    <cellStyle name="표준 48 2 3" xfId="2569"/>
    <cellStyle name="표준 48 3" xfId="2570"/>
    <cellStyle name="표준 48 3 2" xfId="2571"/>
    <cellStyle name="표준 48 3 3" xfId="2572"/>
    <cellStyle name="표준 48 4" xfId="2573"/>
    <cellStyle name="표준 48 4 2" xfId="2574"/>
    <cellStyle name="표준 48 4 3" xfId="2575"/>
    <cellStyle name="표준 48 5" xfId="2576"/>
    <cellStyle name="표준 48 6" xfId="2577"/>
    <cellStyle name="표준 48_2008 상수도통계 취합자료(1008)" xfId="2578"/>
    <cellStyle name="표준 49" xfId="2579"/>
    <cellStyle name="표준 49 2" xfId="2580"/>
    <cellStyle name="표준 49 2 2" xfId="2581"/>
    <cellStyle name="표준 49 2 3" xfId="2582"/>
    <cellStyle name="표준 49 3" xfId="2583"/>
    <cellStyle name="표준 49 3 2" xfId="2584"/>
    <cellStyle name="표준 49 3 3" xfId="2585"/>
    <cellStyle name="표준 49 4" xfId="2586"/>
    <cellStyle name="표준 49 4 2" xfId="2587"/>
    <cellStyle name="표준 49 4 3" xfId="2588"/>
    <cellStyle name="표준 49 5" xfId="2589"/>
    <cellStyle name="표준 49 6" xfId="2590"/>
    <cellStyle name="표준 49_2008 상수도통계 취합자료(1008)" xfId="2591"/>
    <cellStyle name="표준 5" xfId="2592"/>
    <cellStyle name="표준 5 2" xfId="2593"/>
    <cellStyle name="표준 5 3" xfId="2594"/>
    <cellStyle name="표준 5 4" xfId="2595"/>
    <cellStyle name="표준 5 5" xfId="2596"/>
    <cellStyle name="표준 5 6" xfId="2597"/>
    <cellStyle name="표준 50" xfId="2598"/>
    <cellStyle name="표준 50 2" xfId="2599"/>
    <cellStyle name="표준 50 2 2" xfId="2600"/>
    <cellStyle name="표준 50 2 3" xfId="2601"/>
    <cellStyle name="표준 50 3" xfId="2602"/>
    <cellStyle name="표준 50 3 2" xfId="2603"/>
    <cellStyle name="표준 50 3 3" xfId="2604"/>
    <cellStyle name="표준 50 4" xfId="2605"/>
    <cellStyle name="표준 50 4 2" xfId="2606"/>
    <cellStyle name="표준 50 4 3" xfId="2607"/>
    <cellStyle name="표준 50 5" xfId="2608"/>
    <cellStyle name="표준 50 6" xfId="2609"/>
    <cellStyle name="표준 50_2008 상수도통계 취합자료(1008)" xfId="2610"/>
    <cellStyle name="표준 51" xfId="2611"/>
    <cellStyle name="표준 51 2" xfId="2612"/>
    <cellStyle name="표준 51 2 2" xfId="2613"/>
    <cellStyle name="표준 51 2 3" xfId="2614"/>
    <cellStyle name="표준 51 3" xfId="2615"/>
    <cellStyle name="표준 51 3 2" xfId="2616"/>
    <cellStyle name="표준 51 3 3" xfId="2617"/>
    <cellStyle name="표준 51 4" xfId="2618"/>
    <cellStyle name="표준 51 4 2" xfId="2619"/>
    <cellStyle name="표준 51 4 3" xfId="2620"/>
    <cellStyle name="표준 51 5" xfId="2621"/>
    <cellStyle name="표준 51 6" xfId="2622"/>
    <cellStyle name="표준 51_2008 상수도통계 취합자료(1008)" xfId="2623"/>
    <cellStyle name="표준 52" xfId="2624"/>
    <cellStyle name="표준 52 2" xfId="2625"/>
    <cellStyle name="표준 52 2 2" xfId="2626"/>
    <cellStyle name="표준 52 2 3" xfId="2627"/>
    <cellStyle name="표준 52 3" xfId="2628"/>
    <cellStyle name="표준 52 3 2" xfId="2629"/>
    <cellStyle name="표준 52 3 3" xfId="2630"/>
    <cellStyle name="표준 52 4" xfId="2631"/>
    <cellStyle name="표준 52 4 2" xfId="2632"/>
    <cellStyle name="표준 52 4 3" xfId="2633"/>
    <cellStyle name="표준 52 5" xfId="2634"/>
    <cellStyle name="표준 52 6" xfId="2635"/>
    <cellStyle name="표준 52_2008 상수도통계 취합자료(1008)" xfId="2636"/>
    <cellStyle name="표준 53" xfId="2637"/>
    <cellStyle name="표준 53 2" xfId="2638"/>
    <cellStyle name="표준 53 2 2" xfId="2639"/>
    <cellStyle name="표준 53 2 3" xfId="2640"/>
    <cellStyle name="표준 53 3" xfId="2641"/>
    <cellStyle name="표준 53 3 2" xfId="2642"/>
    <cellStyle name="표준 53 3 3" xfId="2643"/>
    <cellStyle name="표준 53 4" xfId="2644"/>
    <cellStyle name="표준 53 4 2" xfId="2645"/>
    <cellStyle name="표준 53 4 3" xfId="2646"/>
    <cellStyle name="표준 53 5" xfId="2647"/>
    <cellStyle name="표준 53 6" xfId="2648"/>
    <cellStyle name="표준 53_2008 상수도통계 취합자료(1008)" xfId="2649"/>
    <cellStyle name="표준 54" xfId="2650"/>
    <cellStyle name="표준 54 2" xfId="2651"/>
    <cellStyle name="표준 54 2 2" xfId="2652"/>
    <cellStyle name="표준 54 2 3" xfId="2653"/>
    <cellStyle name="표준 54 3" xfId="2654"/>
    <cellStyle name="표준 54 3 2" xfId="2655"/>
    <cellStyle name="표준 54 3 3" xfId="2656"/>
    <cellStyle name="표준 54 4" xfId="2657"/>
    <cellStyle name="표준 54 4 2" xfId="2658"/>
    <cellStyle name="표준 54 4 3" xfId="2659"/>
    <cellStyle name="표준 54 5" xfId="2660"/>
    <cellStyle name="표준 54 6" xfId="2661"/>
    <cellStyle name="표준 54_2008 상수도통계 취합자료(1008)" xfId="2662"/>
    <cellStyle name="표준 55" xfId="2663"/>
    <cellStyle name="표준 55 2" xfId="2664"/>
    <cellStyle name="표준 55 2 2" xfId="2665"/>
    <cellStyle name="표준 55 2 3" xfId="2666"/>
    <cellStyle name="표준 55 3" xfId="2667"/>
    <cellStyle name="표준 55 3 2" xfId="2668"/>
    <cellStyle name="표준 55 3 3" xfId="2669"/>
    <cellStyle name="표준 55 4" xfId="2670"/>
    <cellStyle name="표준 55 4 2" xfId="2671"/>
    <cellStyle name="표준 55 4 3" xfId="2672"/>
    <cellStyle name="표준 55 5" xfId="2673"/>
    <cellStyle name="표준 55 6" xfId="2674"/>
    <cellStyle name="표준 55_2008 상수도통계 취합자료(1008)" xfId="2675"/>
    <cellStyle name="표준 56" xfId="2676"/>
    <cellStyle name="표준 56 2" xfId="2677"/>
    <cellStyle name="표준 56 2 2" xfId="2678"/>
    <cellStyle name="표준 56 2 3" xfId="2679"/>
    <cellStyle name="표준 56 3" xfId="2680"/>
    <cellStyle name="표준 56 3 2" xfId="2681"/>
    <cellStyle name="표준 56 3 3" xfId="2682"/>
    <cellStyle name="표준 56 4" xfId="2683"/>
    <cellStyle name="표준 56 4 2" xfId="2684"/>
    <cellStyle name="표준 56 4 3" xfId="2685"/>
    <cellStyle name="표준 56 5" xfId="2686"/>
    <cellStyle name="표준 56 6" xfId="2687"/>
    <cellStyle name="표준 56_2008 상수도통계 취합자료(1008)" xfId="2688"/>
    <cellStyle name="표준 57" xfId="2689"/>
    <cellStyle name="표준 57 2" xfId="2690"/>
    <cellStyle name="표준 57 2 2" xfId="2691"/>
    <cellStyle name="표준 57 2 3" xfId="2692"/>
    <cellStyle name="표준 57 3" xfId="2693"/>
    <cellStyle name="표준 57 3 2" xfId="2694"/>
    <cellStyle name="표준 57 3 3" xfId="2695"/>
    <cellStyle name="표준 57 4" xfId="2696"/>
    <cellStyle name="표준 57 4 2" xfId="2697"/>
    <cellStyle name="표준 57 4 3" xfId="2698"/>
    <cellStyle name="표준 57 5" xfId="2699"/>
    <cellStyle name="표준 57 6" xfId="2700"/>
    <cellStyle name="표준 57_2008 상수도통계 취합자료(1008)" xfId="2701"/>
    <cellStyle name="표준 58" xfId="2702"/>
    <cellStyle name="표준 58 2" xfId="2703"/>
    <cellStyle name="표준 58 2 2" xfId="2704"/>
    <cellStyle name="표준 58 2 3" xfId="2705"/>
    <cellStyle name="표준 58 3" xfId="2706"/>
    <cellStyle name="표준 58 3 2" xfId="2707"/>
    <cellStyle name="표준 58 3 3" xfId="2708"/>
    <cellStyle name="표준 58 4" xfId="2709"/>
    <cellStyle name="표준 58 4 2" xfId="2710"/>
    <cellStyle name="표준 58 4 3" xfId="2711"/>
    <cellStyle name="표준 58 5" xfId="2712"/>
    <cellStyle name="표준 58 6" xfId="2713"/>
    <cellStyle name="표준 58_2008 상수도통계 취합자료(1008)" xfId="2714"/>
    <cellStyle name="표준 59" xfId="2715"/>
    <cellStyle name="표준 59 2" xfId="2716"/>
    <cellStyle name="표준 59 2 2" xfId="2717"/>
    <cellStyle name="표준 59 2 3" xfId="2718"/>
    <cellStyle name="표준 59 3" xfId="2719"/>
    <cellStyle name="표준 59 3 2" xfId="2720"/>
    <cellStyle name="표준 59 3 3" xfId="2721"/>
    <cellStyle name="표준 59 4" xfId="2722"/>
    <cellStyle name="표준 59 4 2" xfId="2723"/>
    <cellStyle name="표준 59 4 3" xfId="2724"/>
    <cellStyle name="표준 59 5" xfId="2725"/>
    <cellStyle name="표준 59 6" xfId="2726"/>
    <cellStyle name="표준 59_2008 상수도통계 취합자료(1008)" xfId="2727"/>
    <cellStyle name="표준 6" xfId="2728"/>
    <cellStyle name="표준 6 2" xfId="2729"/>
    <cellStyle name="표준 6 2 2" xfId="2730"/>
    <cellStyle name="표준 6 3" xfId="2731"/>
    <cellStyle name="표준 6 3 2" xfId="2732"/>
    <cellStyle name="표준 6 4" xfId="2733"/>
    <cellStyle name="표준 60" xfId="2734"/>
    <cellStyle name="표준 60 2" xfId="2735"/>
    <cellStyle name="표준 60 2 2" xfId="2736"/>
    <cellStyle name="표준 60 2 3" xfId="2737"/>
    <cellStyle name="표준 60 3" xfId="2738"/>
    <cellStyle name="표준 60 3 2" xfId="2739"/>
    <cellStyle name="표준 60 3 3" xfId="2740"/>
    <cellStyle name="표준 60 4" xfId="2741"/>
    <cellStyle name="표준 60 4 2" xfId="2742"/>
    <cellStyle name="표준 60 4 3" xfId="2743"/>
    <cellStyle name="표준 60 5" xfId="2744"/>
    <cellStyle name="표준 60 6" xfId="2745"/>
    <cellStyle name="표준 60_2008 상수도통계 취합자료(1008)" xfId="2746"/>
    <cellStyle name="표준 61" xfId="2747"/>
    <cellStyle name="표준 61 2" xfId="2748"/>
    <cellStyle name="표준 61 2 2" xfId="2749"/>
    <cellStyle name="표준 61 2 3" xfId="2750"/>
    <cellStyle name="표준 61 3" xfId="2751"/>
    <cellStyle name="표준 61 3 2" xfId="2752"/>
    <cellStyle name="표준 61 3 3" xfId="2753"/>
    <cellStyle name="표준 61 4" xfId="2754"/>
    <cellStyle name="표준 61 4 2" xfId="2755"/>
    <cellStyle name="표준 61 4 3" xfId="2756"/>
    <cellStyle name="표준 61 5" xfId="2757"/>
    <cellStyle name="표준 61 6" xfId="2758"/>
    <cellStyle name="표준 61_2008 상수도통계 취합자료(1008)" xfId="2759"/>
    <cellStyle name="표준 62" xfId="2760"/>
    <cellStyle name="표준 62 2" xfId="2761"/>
    <cellStyle name="표준 62 3" xfId="2762"/>
    <cellStyle name="표준 63" xfId="2763"/>
    <cellStyle name="표준 63 2" xfId="2764"/>
    <cellStyle name="표준 63 3" xfId="2765"/>
    <cellStyle name="표준 64" xfId="2766"/>
    <cellStyle name="표준 64 2" xfId="2767"/>
    <cellStyle name="표준 64 3" xfId="2768"/>
    <cellStyle name="표준 65" xfId="2769"/>
    <cellStyle name="표준 65 2" xfId="2770"/>
    <cellStyle name="표준 65 3" xfId="2771"/>
    <cellStyle name="표준 66" xfId="2772"/>
    <cellStyle name="표준 66 2" xfId="2773"/>
    <cellStyle name="표준 66 3" xfId="2774"/>
    <cellStyle name="표준 67" xfId="2775"/>
    <cellStyle name="표준 67 2" xfId="2776"/>
    <cellStyle name="표준 67 3" xfId="2777"/>
    <cellStyle name="표준 68" xfId="2778"/>
    <cellStyle name="표준 68 2" xfId="2779"/>
    <cellStyle name="표준 68 3" xfId="2780"/>
    <cellStyle name="표준 69" xfId="2781"/>
    <cellStyle name="표준 69 2" xfId="2782"/>
    <cellStyle name="표준 69 3" xfId="2783"/>
    <cellStyle name="표준 7" xfId="2784"/>
    <cellStyle name="표준 7 2" xfId="2785"/>
    <cellStyle name="표준 7 2 2" xfId="2786"/>
    <cellStyle name="표준 7 3" xfId="2787"/>
    <cellStyle name="표준 7 3 2" xfId="2788"/>
    <cellStyle name="표준 7 4" xfId="2789"/>
    <cellStyle name="표준 70" xfId="2790"/>
    <cellStyle name="표준 70 2" xfId="2791"/>
    <cellStyle name="표준 70 3" xfId="2792"/>
    <cellStyle name="표준 71" xfId="2793"/>
    <cellStyle name="표준 71 2" xfId="2794"/>
    <cellStyle name="표준 71 3" xfId="2795"/>
    <cellStyle name="표준 72" xfId="2796"/>
    <cellStyle name="표준 72 2" xfId="2797"/>
    <cellStyle name="표준 72 3" xfId="2798"/>
    <cellStyle name="표준 73" xfId="2799"/>
    <cellStyle name="표준 73 2" xfId="2800"/>
    <cellStyle name="표준 73 3" xfId="2801"/>
    <cellStyle name="표준 74" xfId="2802"/>
    <cellStyle name="표준 74 2" xfId="2803"/>
    <cellStyle name="표준 74 3" xfId="2804"/>
    <cellStyle name="표준 75" xfId="2805"/>
    <cellStyle name="표준 75 2" xfId="2806"/>
    <cellStyle name="표준 75 3" xfId="2807"/>
    <cellStyle name="표준 76" xfId="2808"/>
    <cellStyle name="표준 76 2" xfId="2809"/>
    <cellStyle name="표준 76 3" xfId="2810"/>
    <cellStyle name="표준 77" xfId="2811"/>
    <cellStyle name="표준 77 2" xfId="2812"/>
    <cellStyle name="표준 77 3" xfId="2813"/>
    <cellStyle name="표준 78" xfId="2814"/>
    <cellStyle name="표준 78 2" xfId="2815"/>
    <cellStyle name="표준 78 3" xfId="2816"/>
    <cellStyle name="표준 79" xfId="2817"/>
    <cellStyle name="표준 79 2" xfId="2818"/>
    <cellStyle name="표준 79 3" xfId="2819"/>
    <cellStyle name="표준 8" xfId="2820"/>
    <cellStyle name="표준 8 2" xfId="2821"/>
    <cellStyle name="표준 8 2 2" xfId="2822"/>
    <cellStyle name="표준 8 3" xfId="2823"/>
    <cellStyle name="표준 8 3 2" xfId="2824"/>
    <cellStyle name="표준 8 4" xfId="2825"/>
    <cellStyle name="표준 80" xfId="2826"/>
    <cellStyle name="표준 80 2" xfId="2827"/>
    <cellStyle name="표준 80 3" xfId="2828"/>
    <cellStyle name="표준 81" xfId="2829"/>
    <cellStyle name="표준 81 2" xfId="2830"/>
    <cellStyle name="표준 81 3" xfId="2831"/>
    <cellStyle name="표준 82" xfId="2832"/>
    <cellStyle name="표준 82 2" xfId="2833"/>
    <cellStyle name="표준 82 3" xfId="2834"/>
    <cellStyle name="표준 83" xfId="2835"/>
    <cellStyle name="표준 83 2" xfId="2836"/>
    <cellStyle name="표준 83 3" xfId="2837"/>
    <cellStyle name="표준 84" xfId="2838"/>
    <cellStyle name="표준 84 2" xfId="2839"/>
    <cellStyle name="표준 84 3" xfId="2840"/>
    <cellStyle name="표준 85" xfId="2841"/>
    <cellStyle name="표준 85 2" xfId="2842"/>
    <cellStyle name="표준 85 3" xfId="2843"/>
    <cellStyle name="표준 86" xfId="2844"/>
    <cellStyle name="표준 86 2" xfId="2845"/>
    <cellStyle name="표준 86 3" xfId="2846"/>
    <cellStyle name="표준 87" xfId="2847"/>
    <cellStyle name="표준 87 2" xfId="2848"/>
    <cellStyle name="표준 87 3" xfId="2849"/>
    <cellStyle name="표준 88" xfId="2850"/>
    <cellStyle name="표준 88 2" xfId="2851"/>
    <cellStyle name="표준 88 3" xfId="2852"/>
    <cellStyle name="표준 89" xfId="2853"/>
    <cellStyle name="표준 89 2" xfId="2854"/>
    <cellStyle name="표준 89 3" xfId="2855"/>
    <cellStyle name="표준 9" xfId="2856"/>
    <cellStyle name="표준 9 2" xfId="2857"/>
    <cellStyle name="표준 9 3" xfId="2858"/>
    <cellStyle name="표준 9 4" xfId="2859"/>
    <cellStyle name="표준 90" xfId="2860"/>
    <cellStyle name="표준 90 2" xfId="2861"/>
    <cellStyle name="표준 90 3" xfId="2862"/>
    <cellStyle name="표준 91" xfId="2863"/>
    <cellStyle name="표준 91 2" xfId="2864"/>
    <cellStyle name="표준 91 3" xfId="2865"/>
    <cellStyle name="표준 92" xfId="2866"/>
    <cellStyle name="표준 92 2" xfId="2867"/>
    <cellStyle name="표준 92 3" xfId="2868"/>
    <cellStyle name="표준 93" xfId="2869"/>
    <cellStyle name="표준 93 2" xfId="2870"/>
    <cellStyle name="표준 94" xfId="2871"/>
    <cellStyle name="표준 94 2" xfId="2872"/>
    <cellStyle name="표준 95" xfId="2873"/>
    <cellStyle name="표준 95 2" xfId="2874"/>
    <cellStyle name="표준 96" xfId="2875"/>
    <cellStyle name="표준 96 2" xfId="2876"/>
    <cellStyle name="표준 96 3" xfId="2877"/>
    <cellStyle name="표준 97" xfId="2878"/>
    <cellStyle name="표준 97 2" xfId="2879"/>
    <cellStyle name="표준 98" xfId="2880"/>
    <cellStyle name="표준 98 2" xfId="2881"/>
    <cellStyle name="표준 98 3" xfId="2882"/>
    <cellStyle name="표준 99" xfId="2883"/>
    <cellStyle name="표준 99 2" xfId="2884"/>
    <cellStyle name="표준 99 3" xfId="2885"/>
    <cellStyle name="표준_06농림" xfId="2886"/>
    <cellStyle name="표준_50-06 농림수산업" xfId="2887"/>
    <cellStyle name="표준_6-1.농가및농가인구" xfId="2888"/>
    <cellStyle name="표준_6-3.경지면적" xfId="2889"/>
    <cellStyle name="표준_경지면적" xfId="2890"/>
    <cellStyle name="표준_농가및농가인구" xfId="2891"/>
    <cellStyle name="표준_농산유통과(보리매입실적이영임)" xfId="2892"/>
    <cellStyle name="표준_농업용기구및기계보유 " xfId="2893"/>
    <cellStyle name="표준_농업진흥지역지정" xfId="2894"/>
    <cellStyle name="표준_두류" xfId="2895"/>
    <cellStyle name="표준_맥류" xfId="2896"/>
    <cellStyle name="표준_미곡" xfId="2897"/>
    <cellStyle name="표준_서류" xfId="2898"/>
    <cellStyle name="표준_식량작물생산량" xfId="2899"/>
    <cellStyle name="표준_잡곡" xfId="2900"/>
    <cellStyle name="표준_정부관리양곡보관창고" xfId="2901"/>
    <cellStyle name="표준_채소류생산량" xfId="2902"/>
    <cellStyle name="표준_추곡수매실적" xfId="2903"/>
    <cellStyle name="하이퍼링크 2" xfId="2904"/>
    <cellStyle name="합산" xfId="2905"/>
    <cellStyle name="합산 2" xfId="2906"/>
    <cellStyle name="화폐기호" xfId="2907"/>
    <cellStyle name="화폐기호0" xfId="290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323CF56A-1C84-4419-B232-86806722562B}"/>
            </a:ext>
          </a:extLst>
        </xdr:cNvPr>
        <xdr:cNvSpPr txBox="1">
          <a:spLocks noChangeArrowheads="1"/>
        </xdr:cNvSpPr>
      </xdr:nvSpPr>
      <xdr:spPr bwMode="auto">
        <a:xfrm>
          <a:off x="76200" y="2714625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5DF52B40-0591-4EDE-BF8C-0523D1BEC850}"/>
            </a:ext>
          </a:extLst>
        </xdr:cNvPr>
        <xdr:cNvSpPr txBox="1">
          <a:spLocks noChangeArrowheads="1"/>
        </xdr:cNvSpPr>
      </xdr:nvSpPr>
      <xdr:spPr bwMode="auto">
        <a:xfrm>
          <a:off x="24003000" y="27146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4" name="Text 5">
          <a:extLst>
            <a:ext uri="{FF2B5EF4-FFF2-40B4-BE49-F238E27FC236}">
              <a16:creationId xmlns:a16="http://schemas.microsoft.com/office/drawing/2014/main" id="{C1960363-1A1E-472E-BEEE-D2CD5306247E}"/>
            </a:ext>
          </a:extLst>
        </xdr:cNvPr>
        <xdr:cNvSpPr txBox="1">
          <a:spLocks noChangeArrowheads="1"/>
        </xdr:cNvSpPr>
      </xdr:nvSpPr>
      <xdr:spPr bwMode="auto">
        <a:xfrm>
          <a:off x="76200" y="2714625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5" name="Text 6">
          <a:extLst>
            <a:ext uri="{FF2B5EF4-FFF2-40B4-BE49-F238E27FC236}">
              <a16:creationId xmlns:a16="http://schemas.microsoft.com/office/drawing/2014/main" id="{D4E9B697-DE09-444E-AB03-F8E4C1DF7EF9}"/>
            </a:ext>
          </a:extLst>
        </xdr:cNvPr>
        <xdr:cNvSpPr txBox="1">
          <a:spLocks noChangeArrowheads="1"/>
        </xdr:cNvSpPr>
      </xdr:nvSpPr>
      <xdr:spPr bwMode="auto">
        <a:xfrm>
          <a:off x="22164675" y="2714625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6D49CF6A-8896-4781-BE11-00E4C624264D}"/>
            </a:ext>
          </a:extLst>
        </xdr:cNvPr>
        <xdr:cNvSpPr txBox="1">
          <a:spLocks noChangeArrowheads="1"/>
        </xdr:cNvSpPr>
      </xdr:nvSpPr>
      <xdr:spPr bwMode="auto">
        <a:xfrm>
          <a:off x="76200" y="2714625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id="{F7B59ACB-FD1B-4BF6-AF37-2B82FBB26A61}"/>
            </a:ext>
          </a:extLst>
        </xdr:cNvPr>
        <xdr:cNvSpPr txBox="1">
          <a:spLocks noChangeArrowheads="1"/>
        </xdr:cNvSpPr>
      </xdr:nvSpPr>
      <xdr:spPr bwMode="auto">
        <a:xfrm>
          <a:off x="24003000" y="27146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8" name="Text 5">
          <a:extLst>
            <a:ext uri="{FF2B5EF4-FFF2-40B4-BE49-F238E27FC236}">
              <a16:creationId xmlns:a16="http://schemas.microsoft.com/office/drawing/2014/main" id="{698E983A-2FA7-4FE6-96A0-8F90EC0FDF28}"/>
            </a:ext>
          </a:extLst>
        </xdr:cNvPr>
        <xdr:cNvSpPr txBox="1">
          <a:spLocks noChangeArrowheads="1"/>
        </xdr:cNvSpPr>
      </xdr:nvSpPr>
      <xdr:spPr bwMode="auto">
        <a:xfrm>
          <a:off x="76200" y="2714625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9" name="Text 6">
          <a:extLst>
            <a:ext uri="{FF2B5EF4-FFF2-40B4-BE49-F238E27FC236}">
              <a16:creationId xmlns:a16="http://schemas.microsoft.com/office/drawing/2014/main" id="{482E03AF-C23C-4C85-A115-17577333E60D}"/>
            </a:ext>
          </a:extLst>
        </xdr:cNvPr>
        <xdr:cNvSpPr txBox="1">
          <a:spLocks noChangeArrowheads="1"/>
        </xdr:cNvSpPr>
      </xdr:nvSpPr>
      <xdr:spPr bwMode="auto">
        <a:xfrm>
          <a:off x="22164675" y="2714625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0E0C44D7-9358-41A4-9020-9065D1010705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11" name="Text 4">
          <a:extLst>
            <a:ext uri="{FF2B5EF4-FFF2-40B4-BE49-F238E27FC236}">
              <a16:creationId xmlns:a16="http://schemas.microsoft.com/office/drawing/2014/main" id="{EC837860-5A6B-4F17-94B8-75CC7B639A0C}"/>
            </a:ext>
          </a:extLst>
        </xdr:cNvPr>
        <xdr:cNvSpPr txBox="1">
          <a:spLocks noChangeArrowheads="1"/>
        </xdr:cNvSpPr>
      </xdr:nvSpPr>
      <xdr:spPr bwMode="auto">
        <a:xfrm>
          <a:off x="11268075" y="39052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12" name="Text 5">
          <a:extLst>
            <a:ext uri="{FF2B5EF4-FFF2-40B4-BE49-F238E27FC236}">
              <a16:creationId xmlns:a16="http://schemas.microsoft.com/office/drawing/2014/main" id="{4B5DA383-3DED-415E-A923-A7041702401C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13" name="Text 6">
          <a:extLst>
            <a:ext uri="{FF2B5EF4-FFF2-40B4-BE49-F238E27FC236}">
              <a16:creationId xmlns:a16="http://schemas.microsoft.com/office/drawing/2014/main" id="{70899F71-3E79-4DB4-9E94-9A12074454DF}"/>
            </a:ext>
          </a:extLst>
        </xdr:cNvPr>
        <xdr:cNvSpPr txBox="1">
          <a:spLocks noChangeArrowheads="1"/>
        </xdr:cNvSpPr>
      </xdr:nvSpPr>
      <xdr:spPr bwMode="auto">
        <a:xfrm>
          <a:off x="10220325" y="390525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12243FE8-2AC2-4F5F-AE0B-059C2C3C856E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15" name="Text 4">
          <a:extLst>
            <a:ext uri="{FF2B5EF4-FFF2-40B4-BE49-F238E27FC236}">
              <a16:creationId xmlns:a16="http://schemas.microsoft.com/office/drawing/2014/main" id="{35FB6753-ED87-4D36-A9AB-A723F9AF18F6}"/>
            </a:ext>
          </a:extLst>
        </xdr:cNvPr>
        <xdr:cNvSpPr txBox="1">
          <a:spLocks noChangeArrowheads="1"/>
        </xdr:cNvSpPr>
      </xdr:nvSpPr>
      <xdr:spPr bwMode="auto">
        <a:xfrm>
          <a:off x="11268075" y="39052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16" name="Text 5">
          <a:extLst>
            <a:ext uri="{FF2B5EF4-FFF2-40B4-BE49-F238E27FC236}">
              <a16:creationId xmlns:a16="http://schemas.microsoft.com/office/drawing/2014/main" id="{D89F96B7-0F34-434B-BE23-ECABD1701EBF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17" name="Text 6">
          <a:extLst>
            <a:ext uri="{FF2B5EF4-FFF2-40B4-BE49-F238E27FC236}">
              <a16:creationId xmlns:a16="http://schemas.microsoft.com/office/drawing/2014/main" id="{7175C832-2AC0-4A68-BF2D-A4132A48FC5A}"/>
            </a:ext>
          </a:extLst>
        </xdr:cNvPr>
        <xdr:cNvSpPr txBox="1">
          <a:spLocks noChangeArrowheads="1"/>
        </xdr:cNvSpPr>
      </xdr:nvSpPr>
      <xdr:spPr bwMode="auto">
        <a:xfrm>
          <a:off x="10220325" y="390525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080EECC9-C30B-4FDB-8917-B8D794356D62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19" name="Text 4">
          <a:extLst>
            <a:ext uri="{FF2B5EF4-FFF2-40B4-BE49-F238E27FC236}">
              <a16:creationId xmlns:a16="http://schemas.microsoft.com/office/drawing/2014/main" id="{EE11524A-5F62-4D2A-BB82-FD30D3C925CF}"/>
            </a:ext>
          </a:extLst>
        </xdr:cNvPr>
        <xdr:cNvSpPr txBox="1">
          <a:spLocks noChangeArrowheads="1"/>
        </xdr:cNvSpPr>
      </xdr:nvSpPr>
      <xdr:spPr bwMode="auto">
        <a:xfrm>
          <a:off x="11268075" y="39052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20" name="Text 5">
          <a:extLst>
            <a:ext uri="{FF2B5EF4-FFF2-40B4-BE49-F238E27FC236}">
              <a16:creationId xmlns:a16="http://schemas.microsoft.com/office/drawing/2014/main" id="{1CA51984-8CF3-4263-9C3A-20BA96F23499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21" name="Text 6">
          <a:extLst>
            <a:ext uri="{FF2B5EF4-FFF2-40B4-BE49-F238E27FC236}">
              <a16:creationId xmlns:a16="http://schemas.microsoft.com/office/drawing/2014/main" id="{24046E2C-C1ED-4F00-A5BD-E531AB5B9AB3}"/>
            </a:ext>
          </a:extLst>
        </xdr:cNvPr>
        <xdr:cNvSpPr txBox="1">
          <a:spLocks noChangeArrowheads="1"/>
        </xdr:cNvSpPr>
      </xdr:nvSpPr>
      <xdr:spPr bwMode="auto">
        <a:xfrm>
          <a:off x="10220325" y="390525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22" name="Text 3">
          <a:extLst>
            <a:ext uri="{FF2B5EF4-FFF2-40B4-BE49-F238E27FC236}">
              <a16:creationId xmlns:a16="http://schemas.microsoft.com/office/drawing/2014/main" id="{89595CF5-A4AC-4FA8-A60B-1E1465B8E453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23" name="Text 4">
          <a:extLst>
            <a:ext uri="{FF2B5EF4-FFF2-40B4-BE49-F238E27FC236}">
              <a16:creationId xmlns:a16="http://schemas.microsoft.com/office/drawing/2014/main" id="{DEA1E96D-F483-4BB5-BCBF-0F3657BFBC94}"/>
            </a:ext>
          </a:extLst>
        </xdr:cNvPr>
        <xdr:cNvSpPr txBox="1">
          <a:spLocks noChangeArrowheads="1"/>
        </xdr:cNvSpPr>
      </xdr:nvSpPr>
      <xdr:spPr bwMode="auto">
        <a:xfrm>
          <a:off x="11268075" y="39052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0</xdr:col>
      <xdr:colOff>76200</xdr:colOff>
      <xdr:row>16</xdr:row>
      <xdr:rowOff>0</xdr:rowOff>
    </xdr:from>
    <xdr:to>
      <xdr:col>0</xdr:col>
      <xdr:colOff>600075</xdr:colOff>
      <xdr:row>16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FC692513-405E-4492-9022-228E53D85478}"/>
            </a:ext>
          </a:extLst>
        </xdr:cNvPr>
        <xdr:cNvSpPr txBox="1">
          <a:spLocks noChangeArrowheads="1"/>
        </xdr:cNvSpPr>
      </xdr:nvSpPr>
      <xdr:spPr bwMode="auto">
        <a:xfrm>
          <a:off x="76200" y="3905250"/>
          <a:ext cx="523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  별</a:t>
          </a:r>
        </a:p>
      </xdr:txBody>
    </xdr:sp>
    <xdr:clientData/>
  </xdr:twoCellAnchor>
  <xdr:twoCellAnchor>
    <xdr:from>
      <xdr:col>17</xdr:col>
      <xdr:colOff>219075</xdr:colOff>
      <xdr:row>16</xdr:row>
      <xdr:rowOff>0</xdr:rowOff>
    </xdr:from>
    <xdr:to>
      <xdr:col>17</xdr:col>
      <xdr:colOff>466725</xdr:colOff>
      <xdr:row>16</xdr:row>
      <xdr:rowOff>0</xdr:rowOff>
    </xdr:to>
    <xdr:sp macro="" textlink="">
      <xdr:nvSpPr>
        <xdr:cNvPr id="25" name="Text 6">
          <a:extLst>
            <a:ext uri="{FF2B5EF4-FFF2-40B4-BE49-F238E27FC236}">
              <a16:creationId xmlns:a16="http://schemas.microsoft.com/office/drawing/2014/main" id="{86059256-474D-4DBC-9C49-C5E1675AEF59}"/>
            </a:ext>
          </a:extLst>
        </xdr:cNvPr>
        <xdr:cNvSpPr txBox="1">
          <a:spLocks noChangeArrowheads="1"/>
        </xdr:cNvSpPr>
      </xdr:nvSpPr>
      <xdr:spPr bwMode="auto">
        <a:xfrm>
          <a:off x="10220325" y="3905250"/>
          <a:ext cx="2476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14A5580F-7270-4A1D-9D8B-D56E093F472C}"/>
            </a:ext>
          </a:extLst>
        </xdr:cNvPr>
        <xdr:cNvSpPr txBox="1">
          <a:spLocks noChangeArrowheads="1"/>
        </xdr:cNvSpPr>
      </xdr:nvSpPr>
      <xdr:spPr bwMode="auto">
        <a:xfrm>
          <a:off x="8915400" y="83820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5FD20ADC-4C66-4897-A0B0-7CCF6EF178F7}"/>
            </a:ext>
          </a:extLst>
        </xdr:cNvPr>
        <xdr:cNvSpPr txBox="1">
          <a:spLocks noChangeArrowheads="1"/>
        </xdr:cNvSpPr>
      </xdr:nvSpPr>
      <xdr:spPr bwMode="auto">
        <a:xfrm>
          <a:off x="8915400" y="89535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5" name="Text 2">
          <a:extLst>
            <a:ext uri="{FF2B5EF4-FFF2-40B4-BE49-F238E27FC236}">
              <a16:creationId xmlns:a16="http://schemas.microsoft.com/office/drawing/2014/main" id="{48E09B62-2EA9-48C4-87D1-DD521387B64B}"/>
            </a:ext>
          </a:extLst>
        </xdr:cNvPr>
        <xdr:cNvSpPr txBox="1">
          <a:spLocks noChangeArrowheads="1"/>
        </xdr:cNvSpPr>
      </xdr:nvSpPr>
      <xdr:spPr bwMode="auto">
        <a:xfrm>
          <a:off x="8915400" y="83820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CAC4F353-97B6-4E93-A80E-37C01454A5D4}"/>
            </a:ext>
          </a:extLst>
        </xdr:cNvPr>
        <xdr:cNvSpPr txBox="1">
          <a:spLocks noChangeArrowheads="1"/>
        </xdr:cNvSpPr>
      </xdr:nvSpPr>
      <xdr:spPr bwMode="auto">
        <a:xfrm>
          <a:off x="8915400" y="89535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7" name="Text 2">
          <a:extLst>
            <a:ext uri="{FF2B5EF4-FFF2-40B4-BE49-F238E27FC236}">
              <a16:creationId xmlns:a16="http://schemas.microsoft.com/office/drawing/2014/main" id="{AA9592A3-9BC1-4F78-A981-910341184C5D}"/>
            </a:ext>
          </a:extLst>
        </xdr:cNvPr>
        <xdr:cNvSpPr txBox="1">
          <a:spLocks noChangeArrowheads="1"/>
        </xdr:cNvSpPr>
      </xdr:nvSpPr>
      <xdr:spPr bwMode="auto">
        <a:xfrm>
          <a:off x="5743575" y="11049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8" name="Text 3">
          <a:extLst>
            <a:ext uri="{FF2B5EF4-FFF2-40B4-BE49-F238E27FC236}">
              <a16:creationId xmlns:a16="http://schemas.microsoft.com/office/drawing/2014/main" id="{550531AB-7AD3-49B5-9AEB-0D2CD3A2FC09}"/>
            </a:ext>
          </a:extLst>
        </xdr:cNvPr>
        <xdr:cNvSpPr txBox="1">
          <a:spLocks noChangeArrowheads="1"/>
        </xdr:cNvSpPr>
      </xdr:nvSpPr>
      <xdr:spPr bwMode="auto">
        <a:xfrm>
          <a:off x="5743575" y="116205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9" name="Text 2">
          <a:extLst>
            <a:ext uri="{FF2B5EF4-FFF2-40B4-BE49-F238E27FC236}">
              <a16:creationId xmlns:a16="http://schemas.microsoft.com/office/drawing/2014/main" id="{0346F81D-2A01-4A32-AE51-C717974D6B25}"/>
            </a:ext>
          </a:extLst>
        </xdr:cNvPr>
        <xdr:cNvSpPr txBox="1">
          <a:spLocks noChangeArrowheads="1"/>
        </xdr:cNvSpPr>
      </xdr:nvSpPr>
      <xdr:spPr bwMode="auto">
        <a:xfrm>
          <a:off x="5743575" y="11049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E2703FBF-49FA-4F4C-AA2A-313EC7B37162}"/>
            </a:ext>
          </a:extLst>
        </xdr:cNvPr>
        <xdr:cNvSpPr txBox="1">
          <a:spLocks noChangeArrowheads="1"/>
        </xdr:cNvSpPr>
      </xdr:nvSpPr>
      <xdr:spPr bwMode="auto">
        <a:xfrm>
          <a:off x="5743575" y="116205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11" name="Text 2">
          <a:extLst>
            <a:ext uri="{FF2B5EF4-FFF2-40B4-BE49-F238E27FC236}">
              <a16:creationId xmlns:a16="http://schemas.microsoft.com/office/drawing/2014/main" id="{FDAC72DD-310C-4F10-83A2-7D4C8A7C9F25}"/>
            </a:ext>
          </a:extLst>
        </xdr:cNvPr>
        <xdr:cNvSpPr txBox="1">
          <a:spLocks noChangeArrowheads="1"/>
        </xdr:cNvSpPr>
      </xdr:nvSpPr>
      <xdr:spPr bwMode="auto">
        <a:xfrm>
          <a:off x="5572125" y="11049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E6338F5F-B56B-427F-8E77-250C56FA9B3A}"/>
            </a:ext>
          </a:extLst>
        </xdr:cNvPr>
        <xdr:cNvSpPr txBox="1">
          <a:spLocks noChangeArrowheads="1"/>
        </xdr:cNvSpPr>
      </xdr:nvSpPr>
      <xdr:spPr bwMode="auto">
        <a:xfrm>
          <a:off x="5572125" y="116205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13" name="Text 2">
          <a:extLst>
            <a:ext uri="{FF2B5EF4-FFF2-40B4-BE49-F238E27FC236}">
              <a16:creationId xmlns:a16="http://schemas.microsoft.com/office/drawing/2014/main" id="{10756314-D002-40E8-AD65-148C4196A65B}"/>
            </a:ext>
          </a:extLst>
        </xdr:cNvPr>
        <xdr:cNvSpPr txBox="1">
          <a:spLocks noChangeArrowheads="1"/>
        </xdr:cNvSpPr>
      </xdr:nvSpPr>
      <xdr:spPr bwMode="auto">
        <a:xfrm>
          <a:off x="5572125" y="11049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12</xdr:col>
      <xdr:colOff>0</xdr:colOff>
      <xdr:row>4</xdr:row>
      <xdr:rowOff>171450</xdr:rowOff>
    </xdr:from>
    <xdr:to>
      <xdr:col>12</xdr:col>
      <xdr:colOff>0</xdr:colOff>
      <xdr:row>5</xdr:row>
      <xdr:rowOff>171450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69FF7B20-7972-42F8-B68E-2D2CC19BB772}"/>
            </a:ext>
          </a:extLst>
        </xdr:cNvPr>
        <xdr:cNvSpPr txBox="1">
          <a:spLocks noChangeArrowheads="1"/>
        </xdr:cNvSpPr>
      </xdr:nvSpPr>
      <xdr:spPr bwMode="auto">
        <a:xfrm>
          <a:off x="5572125" y="116205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4" name="Text 6">
          <a:extLst>
            <a:ext uri="{FF2B5EF4-FFF2-40B4-BE49-F238E27FC236}">
              <a16:creationId xmlns:a16="http://schemas.microsoft.com/office/drawing/2014/main" id="{B0BC09E1-E64E-4CB4-AA31-CB48975F6069}"/>
            </a:ext>
          </a:extLst>
        </xdr:cNvPr>
        <xdr:cNvSpPr txBox="1">
          <a:spLocks noChangeArrowheads="1"/>
        </xdr:cNvSpPr>
      </xdr:nvSpPr>
      <xdr:spPr bwMode="auto">
        <a:xfrm>
          <a:off x="5895975" y="50958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7" name="Text 6">
          <a:extLst>
            <a:ext uri="{FF2B5EF4-FFF2-40B4-BE49-F238E27FC236}">
              <a16:creationId xmlns:a16="http://schemas.microsoft.com/office/drawing/2014/main" id="{CE1D0846-EB52-4D56-8311-4D05DEFB52D7}"/>
            </a:ext>
          </a:extLst>
        </xdr:cNvPr>
        <xdr:cNvSpPr txBox="1">
          <a:spLocks noChangeArrowheads="1"/>
        </xdr:cNvSpPr>
      </xdr:nvSpPr>
      <xdr:spPr bwMode="auto">
        <a:xfrm>
          <a:off x="5895975" y="50958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5" name="Text 6">
          <a:extLst>
            <a:ext uri="{FF2B5EF4-FFF2-40B4-BE49-F238E27FC236}">
              <a16:creationId xmlns:a16="http://schemas.microsoft.com/office/drawing/2014/main" id="{3DEAC672-F09F-4937-BE80-369AE5107750}"/>
            </a:ext>
          </a:extLst>
        </xdr:cNvPr>
        <xdr:cNvSpPr txBox="1">
          <a:spLocks noChangeArrowheads="1"/>
        </xdr:cNvSpPr>
      </xdr:nvSpPr>
      <xdr:spPr bwMode="auto">
        <a:xfrm>
          <a:off x="4829175" y="11715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6" name="Text 6">
          <a:extLst>
            <a:ext uri="{FF2B5EF4-FFF2-40B4-BE49-F238E27FC236}">
              <a16:creationId xmlns:a16="http://schemas.microsoft.com/office/drawing/2014/main" id="{C202354C-F798-4B0F-A29F-7194DDA87C39}"/>
            </a:ext>
          </a:extLst>
        </xdr:cNvPr>
        <xdr:cNvSpPr txBox="1">
          <a:spLocks noChangeArrowheads="1"/>
        </xdr:cNvSpPr>
      </xdr:nvSpPr>
      <xdr:spPr bwMode="auto">
        <a:xfrm>
          <a:off x="4829175" y="11715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8" name="Text 6">
          <a:extLst>
            <a:ext uri="{FF2B5EF4-FFF2-40B4-BE49-F238E27FC236}">
              <a16:creationId xmlns:a16="http://schemas.microsoft.com/office/drawing/2014/main" id="{970A2037-5267-4F5B-B13B-B9FC430C8A11}"/>
            </a:ext>
          </a:extLst>
        </xdr:cNvPr>
        <xdr:cNvSpPr txBox="1">
          <a:spLocks noChangeArrowheads="1"/>
        </xdr:cNvSpPr>
      </xdr:nvSpPr>
      <xdr:spPr bwMode="auto">
        <a:xfrm>
          <a:off x="4657725" y="11715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9</xdr:col>
      <xdr:colOff>0</xdr:colOff>
      <xdr:row>4</xdr:row>
      <xdr:rowOff>180975</xdr:rowOff>
    </xdr:from>
    <xdr:to>
      <xdr:col>9</xdr:col>
      <xdr:colOff>0</xdr:colOff>
      <xdr:row>5</xdr:row>
      <xdr:rowOff>180975</xdr:rowOff>
    </xdr:to>
    <xdr:sp macro="" textlink="">
      <xdr:nvSpPr>
        <xdr:cNvPr id="9" name="Text 6">
          <a:extLst>
            <a:ext uri="{FF2B5EF4-FFF2-40B4-BE49-F238E27FC236}">
              <a16:creationId xmlns:a16="http://schemas.microsoft.com/office/drawing/2014/main" id="{FA3DAE1A-10E1-49C7-8B80-3F7968BEFC9F}"/>
            </a:ext>
          </a:extLst>
        </xdr:cNvPr>
        <xdr:cNvSpPr txBox="1">
          <a:spLocks noChangeArrowheads="1"/>
        </xdr:cNvSpPr>
      </xdr:nvSpPr>
      <xdr:spPr bwMode="auto">
        <a:xfrm>
          <a:off x="4657725" y="1171575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CC9C3E8B-73A8-4AA2-9756-B2817695171F}"/>
            </a:ext>
          </a:extLst>
        </xdr:cNvPr>
        <xdr:cNvSpPr txBox="1">
          <a:spLocks noChangeArrowheads="1"/>
        </xdr:cNvSpPr>
      </xdr:nvSpPr>
      <xdr:spPr bwMode="auto">
        <a:xfrm>
          <a:off x="8915400" y="72390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3" name="Text 2">
          <a:extLst>
            <a:ext uri="{FF2B5EF4-FFF2-40B4-BE49-F238E27FC236}">
              <a16:creationId xmlns:a16="http://schemas.microsoft.com/office/drawing/2014/main" id="{CD87010A-FD68-4856-96F4-4026E67A7E41}"/>
            </a:ext>
          </a:extLst>
        </xdr:cNvPr>
        <xdr:cNvSpPr txBox="1">
          <a:spLocks noChangeArrowheads="1"/>
        </xdr:cNvSpPr>
      </xdr:nvSpPr>
      <xdr:spPr bwMode="auto">
        <a:xfrm>
          <a:off x="8915400" y="72390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97E2A01A-8350-40D4-BEBB-2E1C4FA3EF10}"/>
            </a:ext>
          </a:extLst>
        </xdr:cNvPr>
        <xdr:cNvSpPr txBox="1">
          <a:spLocks noChangeArrowheads="1"/>
        </xdr:cNvSpPr>
      </xdr:nvSpPr>
      <xdr:spPr bwMode="auto">
        <a:xfrm>
          <a:off x="10553700" y="952500"/>
          <a:ext cx="0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5" name="Text 2">
          <a:extLst>
            <a:ext uri="{FF2B5EF4-FFF2-40B4-BE49-F238E27FC236}">
              <a16:creationId xmlns:a16="http://schemas.microsoft.com/office/drawing/2014/main" id="{B06BB31F-8099-4A2B-B32E-3C1AD163DF89}"/>
            </a:ext>
          </a:extLst>
        </xdr:cNvPr>
        <xdr:cNvSpPr txBox="1">
          <a:spLocks noChangeArrowheads="1"/>
        </xdr:cNvSpPr>
      </xdr:nvSpPr>
      <xdr:spPr bwMode="auto">
        <a:xfrm>
          <a:off x="10553700" y="952500"/>
          <a:ext cx="0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938F7DD4-F441-427C-AD2D-E1984AA2FBD0}"/>
            </a:ext>
          </a:extLst>
        </xdr:cNvPr>
        <xdr:cNvSpPr txBox="1">
          <a:spLocks noChangeArrowheads="1"/>
        </xdr:cNvSpPr>
      </xdr:nvSpPr>
      <xdr:spPr bwMode="auto">
        <a:xfrm>
          <a:off x="10553700" y="952500"/>
          <a:ext cx="0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7" name="Text 2">
          <a:extLst>
            <a:ext uri="{FF2B5EF4-FFF2-40B4-BE49-F238E27FC236}">
              <a16:creationId xmlns:a16="http://schemas.microsoft.com/office/drawing/2014/main" id="{F0972DAB-1A63-44A9-A3FB-9DBA2FBB63E9}"/>
            </a:ext>
          </a:extLst>
        </xdr:cNvPr>
        <xdr:cNvSpPr txBox="1">
          <a:spLocks noChangeArrowheads="1"/>
        </xdr:cNvSpPr>
      </xdr:nvSpPr>
      <xdr:spPr bwMode="auto">
        <a:xfrm>
          <a:off x="10553700" y="952500"/>
          <a:ext cx="0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200025</xdr:rowOff>
    </xdr:from>
    <xdr:to>
      <xdr:col>0</xdr:col>
      <xdr:colOff>0</xdr:colOff>
      <xdr:row>4</xdr:row>
      <xdr:rowOff>228600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6621B494-D323-4965-89CA-8C846FE9E416}"/>
            </a:ext>
          </a:extLst>
        </xdr:cNvPr>
        <xdr:cNvSpPr txBox="1">
          <a:spLocks noChangeArrowheads="1"/>
        </xdr:cNvSpPr>
      </xdr:nvSpPr>
      <xdr:spPr bwMode="auto">
        <a:xfrm>
          <a:off x="0" y="723900"/>
          <a:ext cx="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ko-KR" altLang="en-US" sz="1000" b="0" i="0" strike="noStrike">
              <a:solidFill>
                <a:srgbClr val="000000"/>
              </a:solidFill>
              <a:latin typeface="바탕체"/>
              <a:ea typeface="바탕체"/>
            </a:rPr>
            <a:t>연 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workbookViewId="0">
      <selection activeCell="C16" sqref="C16"/>
    </sheetView>
  </sheetViews>
  <sheetFormatPr defaultColWidth="6.875" defaultRowHeight="12"/>
  <cols>
    <col min="1" max="1" width="15.25" style="312" customWidth="1"/>
    <col min="2" max="2" width="14.625" style="313" customWidth="1"/>
    <col min="3" max="4" width="15.125" style="313" customWidth="1"/>
    <col min="5" max="5" width="18.875" style="313" customWidth="1"/>
    <col min="6" max="6" width="16.5" style="313" customWidth="1"/>
    <col min="7" max="7" width="19" style="313" customWidth="1"/>
    <col min="8" max="8" width="23" style="314" customWidth="1"/>
    <col min="9" max="16384" width="6.875" style="315"/>
  </cols>
  <sheetData>
    <row r="1" spans="1:8" s="278" customFormat="1" ht="20.100000000000001" customHeight="1">
      <c r="A1" s="1084" t="s">
        <v>477</v>
      </c>
      <c r="B1" s="1084"/>
      <c r="C1" s="1084"/>
      <c r="D1" s="1084"/>
      <c r="E1" s="275" t="s">
        <v>150</v>
      </c>
      <c r="F1" s="276"/>
      <c r="G1" s="275"/>
      <c r="H1" s="277"/>
    </row>
    <row r="2" spans="1:8" s="282" customFormat="1" ht="20.100000000000001" customHeight="1" thickBot="1">
      <c r="A2" s="279" t="s">
        <v>489</v>
      </c>
      <c r="B2" s="280"/>
      <c r="C2" s="280"/>
      <c r="D2" s="280"/>
      <c r="E2" s="280"/>
      <c r="F2" s="280"/>
      <c r="G2" s="280"/>
      <c r="H2" s="281" t="s">
        <v>151</v>
      </c>
    </row>
    <row r="3" spans="1:8" s="288" customFormat="1" ht="17.100000000000001" customHeight="1" thickTop="1">
      <c r="A3" s="283"/>
      <c r="B3" s="1083" t="s">
        <v>85</v>
      </c>
      <c r="C3" s="1084"/>
      <c r="D3" s="1084"/>
      <c r="E3" s="284" t="s">
        <v>86</v>
      </c>
      <c r="F3" s="285"/>
      <c r="G3" s="286"/>
      <c r="H3" s="287"/>
    </row>
    <row r="4" spans="1:8" s="288" customFormat="1" ht="17.100000000000001" customHeight="1">
      <c r="A4" s="283" t="s">
        <v>87</v>
      </c>
      <c r="B4" s="289" t="s">
        <v>407</v>
      </c>
      <c r="C4" s="289" t="s">
        <v>88</v>
      </c>
      <c r="D4" s="289" t="s">
        <v>478</v>
      </c>
      <c r="E4" s="290" t="s">
        <v>407</v>
      </c>
      <c r="F4" s="291" t="s">
        <v>95</v>
      </c>
      <c r="G4" s="292" t="s">
        <v>96</v>
      </c>
      <c r="H4" s="293" t="s">
        <v>0</v>
      </c>
    </row>
    <row r="5" spans="1:8" s="288" customFormat="1" ht="30" customHeight="1">
      <c r="A5" s="294"/>
      <c r="B5" s="295" t="s">
        <v>408</v>
      </c>
      <c r="C5" s="284" t="s">
        <v>78</v>
      </c>
      <c r="D5" s="284" t="s">
        <v>399</v>
      </c>
      <c r="E5" s="296" t="s">
        <v>408</v>
      </c>
      <c r="F5" s="297" t="s">
        <v>1</v>
      </c>
      <c r="G5" s="284" t="s">
        <v>2</v>
      </c>
      <c r="H5" s="298"/>
    </row>
    <row r="6" spans="1:8" s="302" customFormat="1" ht="17.649999999999999" customHeight="1">
      <c r="A6" s="883">
        <v>2014</v>
      </c>
      <c r="B6" s="300">
        <v>4372</v>
      </c>
      <c r="C6" s="299">
        <v>1174</v>
      </c>
      <c r="D6" s="299">
        <v>3198</v>
      </c>
      <c r="E6" s="301">
        <v>13437</v>
      </c>
      <c r="F6" s="301">
        <v>6997</v>
      </c>
      <c r="G6" s="301">
        <v>6440</v>
      </c>
      <c r="H6" s="884">
        <v>2014</v>
      </c>
    </row>
    <row r="7" spans="1:8" s="302" customFormat="1" ht="17.649999999999999" customHeight="1">
      <c r="A7" s="883">
        <v>2015</v>
      </c>
      <c r="B7" s="300">
        <v>7864</v>
      </c>
      <c r="C7" s="299">
        <v>3346</v>
      </c>
      <c r="D7" s="299">
        <v>4518</v>
      </c>
      <c r="E7" s="301">
        <v>12569</v>
      </c>
      <c r="F7" s="301">
        <v>6397</v>
      </c>
      <c r="G7" s="301">
        <v>6172</v>
      </c>
      <c r="H7" s="884">
        <v>2015</v>
      </c>
    </row>
    <row r="8" spans="1:8" s="302" customFormat="1" ht="17.649999999999999" customHeight="1">
      <c r="A8" s="883">
        <v>2016</v>
      </c>
      <c r="B8" s="301">
        <v>4017</v>
      </c>
      <c r="C8" s="299">
        <v>1768</v>
      </c>
      <c r="D8" s="299">
        <v>2248</v>
      </c>
      <c r="E8" s="301">
        <v>11098</v>
      </c>
      <c r="F8" s="301">
        <v>5574</v>
      </c>
      <c r="G8" s="301">
        <v>5523</v>
      </c>
      <c r="H8" s="884">
        <v>2016</v>
      </c>
    </row>
    <row r="9" spans="1:8" s="302" customFormat="1" ht="17.649999999999999" customHeight="1">
      <c r="A9" s="883">
        <v>2017</v>
      </c>
      <c r="B9" s="301">
        <v>3906</v>
      </c>
      <c r="C9" s="299">
        <v>1598</v>
      </c>
      <c r="D9" s="299">
        <v>2308</v>
      </c>
      <c r="E9" s="301">
        <v>10847</v>
      </c>
      <c r="F9" s="301">
        <v>5366</v>
      </c>
      <c r="G9" s="301">
        <v>5481</v>
      </c>
      <c r="H9" s="884">
        <v>2017</v>
      </c>
    </row>
    <row r="10" spans="1:8" s="302" customFormat="1" ht="17.649999999999999" customHeight="1">
      <c r="A10" s="883">
        <v>2018</v>
      </c>
      <c r="B10" s="301">
        <v>3798</v>
      </c>
      <c r="C10" s="299">
        <v>1690</v>
      </c>
      <c r="D10" s="299">
        <v>2108</v>
      </c>
      <c r="E10" s="301">
        <v>10121</v>
      </c>
      <c r="F10" s="301">
        <v>5005</v>
      </c>
      <c r="G10" s="301">
        <v>5116</v>
      </c>
      <c r="H10" s="884">
        <v>2018</v>
      </c>
    </row>
    <row r="11" spans="1:8" s="302" customFormat="1" ht="17.649999999999999" customHeight="1">
      <c r="A11" s="883">
        <v>2019</v>
      </c>
      <c r="B11" s="301">
        <v>3620</v>
      </c>
      <c r="C11" s="299">
        <v>1725</v>
      </c>
      <c r="D11" s="299">
        <v>1895</v>
      </c>
      <c r="E11" s="301">
        <v>9722</v>
      </c>
      <c r="F11" s="301">
        <v>4824</v>
      </c>
      <c r="G11" s="301">
        <v>4898</v>
      </c>
      <c r="H11" s="884">
        <v>2019</v>
      </c>
    </row>
    <row r="12" spans="1:8" s="303" customFormat="1" ht="17.649999999999999" customHeight="1">
      <c r="A12" s="1007">
        <v>2020</v>
      </c>
      <c r="B12" s="1008">
        <v>3735</v>
      </c>
      <c r="C12" s="1009">
        <v>1874</v>
      </c>
      <c r="D12" s="1009">
        <v>1861</v>
      </c>
      <c r="E12" s="1010">
        <f>SUM(F12:G12)</f>
        <v>9507</v>
      </c>
      <c r="F12" s="1011">
        <v>4819</v>
      </c>
      <c r="G12" s="1012">
        <v>4688</v>
      </c>
      <c r="H12" s="1013">
        <v>2020</v>
      </c>
    </row>
    <row r="13" spans="1:8" s="303" customFormat="1" ht="17.649999999999999" customHeight="1">
      <c r="A13" s="1007">
        <v>2021</v>
      </c>
      <c r="B13" s="1008">
        <v>3403</v>
      </c>
      <c r="C13" s="1009">
        <v>1676</v>
      </c>
      <c r="D13" s="1009">
        <v>1727</v>
      </c>
      <c r="E13" s="1010">
        <v>9162</v>
      </c>
      <c r="F13" s="1011">
        <v>4531</v>
      </c>
      <c r="G13" s="1012">
        <v>4631</v>
      </c>
      <c r="H13" s="1013">
        <v>2021</v>
      </c>
    </row>
    <row r="14" spans="1:8" s="303" customFormat="1" ht="17.649999999999999" customHeight="1">
      <c r="A14" s="1007">
        <v>2022</v>
      </c>
      <c r="B14" s="1008">
        <v>3312</v>
      </c>
      <c r="C14" s="1009">
        <v>1680</v>
      </c>
      <c r="D14" s="1009">
        <v>1632</v>
      </c>
      <c r="E14" s="1010">
        <v>8850</v>
      </c>
      <c r="F14" s="1011">
        <v>4422</v>
      </c>
      <c r="G14" s="1012">
        <v>4428</v>
      </c>
      <c r="H14" s="1013">
        <v>2022</v>
      </c>
    </row>
    <row r="15" spans="1:8" s="303" customFormat="1" ht="17.649999999999999" customHeight="1">
      <c r="A15" s="1020">
        <v>2023</v>
      </c>
      <c r="B15">
        <v>3153</v>
      </c>
      <c r="C15" s="1022">
        <v>1602</v>
      </c>
      <c r="D15" s="1022">
        <v>1550</v>
      </c>
      <c r="E15">
        <v>8255</v>
      </c>
      <c r="F15" s="1023">
        <v>4122</v>
      </c>
      <c r="G15" s="1024">
        <v>4133</v>
      </c>
      <c r="H15" s="1021">
        <v>2023</v>
      </c>
    </row>
    <row r="16" spans="1:8" s="303" customFormat="1" ht="17.649999999999999" customHeight="1">
      <c r="A16" s="304" t="s">
        <v>479</v>
      </c>
      <c r="B16" s="305"/>
      <c r="C16" s="305"/>
      <c r="D16" s="305"/>
      <c r="E16" s="305"/>
      <c r="F16" s="305"/>
      <c r="G16" s="305"/>
      <c r="H16" s="306"/>
    </row>
    <row r="17" spans="1:8" s="303" customFormat="1" ht="17.649999999999999" customHeight="1">
      <c r="A17" s="304" t="s">
        <v>480</v>
      </c>
      <c r="B17" s="305"/>
      <c r="C17" s="305"/>
      <c r="D17" s="305"/>
      <c r="E17" s="305"/>
      <c r="F17" s="305"/>
      <c r="G17" s="305"/>
      <c r="H17" s="306"/>
    </row>
    <row r="18" spans="1:8" s="307" customFormat="1" ht="15" customHeight="1">
      <c r="A18" s="304" t="s">
        <v>401</v>
      </c>
      <c r="B18" s="305"/>
      <c r="C18" s="305"/>
      <c r="D18" s="305"/>
      <c r="E18" s="305"/>
      <c r="F18" s="305"/>
      <c r="G18" s="305"/>
      <c r="H18" s="306" t="s">
        <v>411</v>
      </c>
    </row>
    <row r="19" spans="1:8" s="307" customFormat="1" ht="15" customHeight="1">
      <c r="A19" s="304"/>
      <c r="B19" s="305"/>
      <c r="C19" s="305"/>
      <c r="D19" s="305"/>
      <c r="E19" s="305"/>
      <c r="F19" s="305"/>
      <c r="G19" s="305"/>
      <c r="H19" s="306"/>
    </row>
    <row r="20" spans="1:8" s="311" customFormat="1" ht="27.95" customHeight="1">
      <c r="A20" s="308"/>
      <c r="B20" s="309"/>
      <c r="C20" s="309"/>
      <c r="D20" s="309"/>
      <c r="E20" s="309"/>
      <c r="F20" s="309"/>
      <c r="G20" s="309"/>
      <c r="H20" s="310"/>
    </row>
    <row r="21" spans="1:8" s="827" customFormat="1" ht="14.1" customHeight="1">
      <c r="A21" s="821"/>
      <c r="B21" s="822"/>
      <c r="C21" s="823"/>
      <c r="D21" s="823"/>
      <c r="E21" s="824"/>
      <c r="F21" s="825"/>
      <c r="G21" s="826"/>
    </row>
    <row r="22" spans="1:8" ht="14.45" customHeight="1"/>
    <row r="23" spans="1:8" ht="14.45" customHeight="1"/>
    <row r="24" spans="1:8" ht="18" customHeight="1"/>
    <row r="25" spans="1:8" ht="14.45" customHeight="1"/>
    <row r="26" spans="1:8" ht="14.45" customHeight="1"/>
    <row r="27" spans="1:8" ht="14.45" customHeight="1"/>
    <row r="28" spans="1:8" ht="14.45" customHeight="1"/>
    <row r="29" spans="1:8" ht="14.45" customHeight="1"/>
    <row r="30" spans="1:8" ht="4.5" customHeight="1"/>
    <row r="31" spans="1:8" ht="14.25" customHeight="1"/>
    <row r="32" spans="1:8" s="312" customFormat="1" ht="14.25" customHeight="1">
      <c r="B32" s="313"/>
      <c r="C32" s="313"/>
      <c r="D32" s="313"/>
      <c r="E32" s="313"/>
      <c r="F32" s="313"/>
      <c r="G32" s="313"/>
      <c r="H32" s="314"/>
    </row>
  </sheetData>
  <mergeCells count="2">
    <mergeCell ref="B3:D3"/>
    <mergeCell ref="A1:D1"/>
  </mergeCells>
  <phoneticPr fontId="6" type="noConversion"/>
  <printOptions horizontalCentered="1"/>
  <pageMargins left="1.2204724409448819" right="1.2204724409448819" top="1.0236220472440944" bottom="2.3622047244094491" header="0" footer="0"/>
  <pageSetup paperSize="9" scale="6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view="pageBreakPreview" zoomScaleSheetLayoutView="100" workbookViewId="0">
      <selection activeCell="E24" sqref="E24"/>
    </sheetView>
  </sheetViews>
  <sheetFormatPr defaultRowHeight="15.75"/>
  <cols>
    <col min="1" max="1" width="5.625" style="583" customWidth="1"/>
    <col min="2" max="2" width="6" style="584" customWidth="1"/>
    <col min="3" max="3" width="10" style="585" customWidth="1"/>
    <col min="4" max="4" width="6.375" style="584" customWidth="1"/>
    <col min="5" max="5" width="7.375" style="585" customWidth="1"/>
    <col min="6" max="6" width="6.5" style="586" customWidth="1"/>
    <col min="7" max="7" width="5.25" style="584" customWidth="1"/>
    <col min="8" max="8" width="8.75" style="585" customWidth="1"/>
    <col min="9" max="9" width="6" style="586" customWidth="1"/>
    <col min="10" max="10" width="7.25" style="545" customWidth="1"/>
    <col min="11" max="11" width="8.875" style="545" customWidth="1"/>
    <col min="12" max="13" width="7.125" style="545" customWidth="1"/>
    <col min="14" max="14" width="8.625" style="545" customWidth="1"/>
    <col min="15" max="16" width="7.125" style="545" customWidth="1"/>
    <col min="17" max="17" width="9.375" style="545" customWidth="1"/>
    <col min="18" max="18" width="7.125" style="545" customWidth="1"/>
    <col min="19" max="19" width="7.625" style="545" customWidth="1"/>
    <col min="20" max="16384" width="9" style="545"/>
  </cols>
  <sheetData>
    <row r="1" spans="1:19" s="535" customFormat="1" ht="20.100000000000001" customHeight="1">
      <c r="A1" s="530" t="s">
        <v>372</v>
      </c>
      <c r="B1" s="531"/>
      <c r="C1" s="531"/>
      <c r="D1" s="530"/>
      <c r="E1" s="531"/>
      <c r="F1" s="532"/>
      <c r="G1" s="530"/>
      <c r="H1" s="531"/>
      <c r="I1" s="532"/>
      <c r="J1" s="530" t="s">
        <v>176</v>
      </c>
      <c r="K1" s="497"/>
      <c r="L1" s="496"/>
      <c r="M1" s="496"/>
      <c r="N1" s="496"/>
      <c r="O1" s="496"/>
      <c r="P1" s="496"/>
      <c r="Q1" s="496"/>
      <c r="R1" s="536"/>
      <c r="S1" s="538"/>
    </row>
    <row r="2" spans="1:19" s="535" customFormat="1" ht="20.100000000000001" customHeight="1">
      <c r="A2" s="530"/>
      <c r="B2" s="530"/>
      <c r="C2" s="533"/>
      <c r="D2" s="530"/>
      <c r="E2" s="531"/>
      <c r="F2" s="532"/>
      <c r="G2" s="530"/>
      <c r="H2" s="531"/>
      <c r="I2" s="532"/>
      <c r="J2" s="530"/>
      <c r="K2" s="495"/>
      <c r="L2" s="537"/>
      <c r="M2" s="537"/>
      <c r="N2" s="537"/>
      <c r="O2" s="537"/>
      <c r="P2" s="537"/>
      <c r="Q2" s="538"/>
      <c r="R2" s="538"/>
      <c r="S2" s="538"/>
    </row>
    <row r="3" spans="1:19" ht="20.100000000000001" customHeight="1" thickBot="1">
      <c r="A3" s="539" t="s">
        <v>250</v>
      </c>
      <c r="B3" s="540"/>
      <c r="C3" s="541"/>
      <c r="D3" s="540"/>
      <c r="E3" s="540"/>
      <c r="F3" s="542"/>
      <c r="G3" s="540"/>
      <c r="H3" s="541"/>
      <c r="I3" s="542"/>
      <c r="J3" s="539"/>
      <c r="K3" s="501"/>
      <c r="L3" s="499"/>
      <c r="M3" s="499"/>
      <c r="N3" s="502"/>
      <c r="O3" s="499"/>
      <c r="P3" s="544"/>
      <c r="Q3" s="499"/>
      <c r="R3" s="499"/>
      <c r="S3" s="543" t="s">
        <v>23</v>
      </c>
    </row>
    <row r="4" spans="1:19" ht="20.100000000000001" customHeight="1" thickTop="1">
      <c r="A4" s="1084" t="s">
        <v>24</v>
      </c>
      <c r="B4" s="1084" t="s">
        <v>383</v>
      </c>
      <c r="C4" s="1084"/>
      <c r="D4" s="1084"/>
      <c r="E4" s="1084"/>
      <c r="F4" s="1084"/>
      <c r="G4" s="1084"/>
      <c r="H4" s="1084"/>
      <c r="I4" s="1084"/>
      <c r="J4" s="1084" t="s">
        <v>383</v>
      </c>
      <c r="K4" s="1084"/>
      <c r="L4" s="1084"/>
      <c r="M4" s="1084"/>
      <c r="N4" s="1084"/>
      <c r="O4" s="1084"/>
      <c r="P4" s="1084"/>
      <c r="Q4" s="1084"/>
      <c r="R4" s="1084"/>
      <c r="S4" s="1084" t="s">
        <v>25</v>
      </c>
    </row>
    <row r="5" spans="1:19" ht="20.100000000000001" customHeight="1">
      <c r="A5" s="1084"/>
      <c r="B5" s="1084" t="s">
        <v>412</v>
      </c>
      <c r="C5" s="1084"/>
      <c r="D5" s="588" t="s">
        <v>400</v>
      </c>
      <c r="E5" s="549"/>
      <c r="F5" s="548"/>
      <c r="G5" s="549" t="s">
        <v>367</v>
      </c>
      <c r="H5" s="547"/>
      <c r="I5" s="589"/>
      <c r="J5" s="549" t="s">
        <v>363</v>
      </c>
      <c r="K5" s="547"/>
      <c r="L5" s="589"/>
      <c r="M5" s="547" t="s">
        <v>362</v>
      </c>
      <c r="N5" s="547"/>
      <c r="O5" s="548"/>
      <c r="P5" s="549" t="s">
        <v>361</v>
      </c>
      <c r="Q5" s="547"/>
      <c r="R5" s="548"/>
      <c r="S5" s="1084"/>
    </row>
    <row r="6" spans="1:19" ht="20.100000000000001" customHeight="1">
      <c r="A6" s="1084" t="s">
        <v>0</v>
      </c>
      <c r="B6" s="590" t="s">
        <v>26</v>
      </c>
      <c r="C6" s="553" t="s">
        <v>20</v>
      </c>
      <c r="D6" s="554" t="s">
        <v>26</v>
      </c>
      <c r="E6" s="1084" t="s">
        <v>20</v>
      </c>
      <c r="F6" s="1084"/>
      <c r="G6" s="554" t="s">
        <v>26</v>
      </c>
      <c r="H6" s="1084" t="s">
        <v>20</v>
      </c>
      <c r="I6" s="1084"/>
      <c r="J6" s="554" t="s">
        <v>26</v>
      </c>
      <c r="K6" s="1084" t="s">
        <v>20</v>
      </c>
      <c r="L6" s="1084"/>
      <c r="M6" s="554" t="s">
        <v>26</v>
      </c>
      <c r="N6" s="1084" t="s">
        <v>20</v>
      </c>
      <c r="O6" s="1084"/>
      <c r="P6" s="554" t="s">
        <v>26</v>
      </c>
      <c r="Q6" s="1084" t="s">
        <v>20</v>
      </c>
      <c r="R6" s="1084"/>
      <c r="S6" s="1084" t="s">
        <v>0</v>
      </c>
    </row>
    <row r="7" spans="1:19" s="559" customFormat="1" ht="20.100000000000001" customHeight="1">
      <c r="A7" s="1084"/>
      <c r="B7" s="848" t="s">
        <v>14</v>
      </c>
      <c r="C7" s="556" t="s">
        <v>17</v>
      </c>
      <c r="D7" s="849" t="s">
        <v>14</v>
      </c>
      <c r="E7" s="850" t="s">
        <v>17</v>
      </c>
      <c r="F7" s="557" t="s">
        <v>106</v>
      </c>
      <c r="G7" s="849" t="s">
        <v>14</v>
      </c>
      <c r="H7" s="850" t="s">
        <v>17</v>
      </c>
      <c r="I7" s="557" t="s">
        <v>106</v>
      </c>
      <c r="J7" s="853" t="s">
        <v>14</v>
      </c>
      <c r="K7" s="854" t="s">
        <v>17</v>
      </c>
      <c r="L7" s="557" t="s">
        <v>106</v>
      </c>
      <c r="M7" s="853" t="s">
        <v>14</v>
      </c>
      <c r="N7" s="855" t="s">
        <v>17</v>
      </c>
      <c r="O7" s="557" t="s">
        <v>106</v>
      </c>
      <c r="P7" s="853" t="s">
        <v>14</v>
      </c>
      <c r="Q7" s="855" t="s">
        <v>17</v>
      </c>
      <c r="R7" s="557" t="s">
        <v>106</v>
      </c>
      <c r="S7" s="1084"/>
    </row>
    <row r="8" spans="1:19" s="598" customFormat="1" ht="19.350000000000001" customHeight="1">
      <c r="A8" s="599">
        <v>2014</v>
      </c>
      <c r="B8" s="591">
        <f t="shared" ref="B8:C10" si="0">SUM(D8+G8+J8+M8+P8)</f>
        <v>143.334</v>
      </c>
      <c r="C8" s="592">
        <f t="shared" si="0"/>
        <v>5111.3719898999989</v>
      </c>
      <c r="D8" s="562">
        <v>47.7</v>
      </c>
      <c r="E8" s="593">
        <v>3245.1645600000002</v>
      </c>
      <c r="F8" s="594">
        <v>6803.28</v>
      </c>
      <c r="G8" s="562">
        <v>24.254999999999999</v>
      </c>
      <c r="H8" s="593">
        <v>368.35098299999999</v>
      </c>
      <c r="I8" s="594">
        <v>1518.66</v>
      </c>
      <c r="J8" s="595">
        <v>54.251999999999995</v>
      </c>
      <c r="K8" s="563">
        <v>1069.8928415999999</v>
      </c>
      <c r="L8" s="594">
        <v>1972.08</v>
      </c>
      <c r="M8" s="595">
        <v>3.762</v>
      </c>
      <c r="N8" s="595">
        <v>190.72549979999999</v>
      </c>
      <c r="O8" s="594">
        <v>5069.79</v>
      </c>
      <c r="P8" s="563">
        <v>13.365</v>
      </c>
      <c r="Q8" s="596">
        <v>237.23810549999999</v>
      </c>
      <c r="R8" s="597">
        <v>1775.07</v>
      </c>
      <c r="S8" s="574">
        <v>2014</v>
      </c>
    </row>
    <row r="9" spans="1:19" s="598" customFormat="1" ht="19.350000000000001" customHeight="1">
      <c r="A9" s="599">
        <v>2015</v>
      </c>
      <c r="B9" s="591">
        <f t="shared" si="0"/>
        <v>123.2</v>
      </c>
      <c r="C9" s="592">
        <f t="shared" si="0"/>
        <v>5037.5999999999995</v>
      </c>
      <c r="D9" s="562">
        <v>42.7</v>
      </c>
      <c r="E9" s="593">
        <v>3353.6</v>
      </c>
      <c r="F9" s="594">
        <v>7853.9</v>
      </c>
      <c r="G9" s="562">
        <v>20.5</v>
      </c>
      <c r="H9" s="593">
        <v>387.9</v>
      </c>
      <c r="I9" s="594">
        <v>1892.2</v>
      </c>
      <c r="J9" s="595">
        <v>47.5</v>
      </c>
      <c r="K9" s="563">
        <v>934.4</v>
      </c>
      <c r="L9" s="594">
        <v>1967.2</v>
      </c>
      <c r="M9" s="595">
        <v>4</v>
      </c>
      <c r="N9" s="595">
        <v>205.7</v>
      </c>
      <c r="O9" s="594">
        <v>5142.5</v>
      </c>
      <c r="P9" s="563">
        <v>8.5</v>
      </c>
      <c r="Q9" s="596">
        <v>156</v>
      </c>
      <c r="R9" s="597">
        <v>1834.7</v>
      </c>
      <c r="S9" s="574">
        <v>2015</v>
      </c>
    </row>
    <row r="10" spans="1:19" s="598" customFormat="1" ht="19.350000000000001" customHeight="1">
      <c r="A10" s="599">
        <v>2016</v>
      </c>
      <c r="B10" s="591">
        <f t="shared" si="0"/>
        <v>121</v>
      </c>
      <c r="C10" s="592">
        <f t="shared" si="0"/>
        <v>5007.8</v>
      </c>
      <c r="D10" s="562">
        <v>41.4</v>
      </c>
      <c r="E10" s="593">
        <v>3330.4</v>
      </c>
      <c r="F10" s="594">
        <v>7164</v>
      </c>
      <c r="G10" s="562">
        <v>20.399999999999999</v>
      </c>
      <c r="H10" s="593">
        <v>386.9</v>
      </c>
      <c r="I10" s="594">
        <v>1908</v>
      </c>
      <c r="J10" s="595">
        <v>47</v>
      </c>
      <c r="K10" s="563">
        <v>944.1</v>
      </c>
      <c r="L10" s="594">
        <v>2240</v>
      </c>
      <c r="M10" s="595">
        <v>3.7</v>
      </c>
      <c r="N10" s="595">
        <v>186</v>
      </c>
      <c r="O10" s="594">
        <v>4915</v>
      </c>
      <c r="P10" s="563">
        <v>8.5</v>
      </c>
      <c r="Q10" s="596">
        <v>160.4</v>
      </c>
      <c r="R10" s="597">
        <v>1871</v>
      </c>
      <c r="S10" s="574">
        <v>2016</v>
      </c>
    </row>
    <row r="11" spans="1:19" s="598" customFormat="1" ht="19.350000000000001" customHeight="1">
      <c r="A11" s="599">
        <v>2017</v>
      </c>
      <c r="B11" s="591">
        <v>104.84</v>
      </c>
      <c r="C11" s="592">
        <v>5204.3</v>
      </c>
      <c r="D11" s="562">
        <v>50.31</v>
      </c>
      <c r="E11" s="593">
        <v>4150</v>
      </c>
      <c r="F11" s="594">
        <v>8248.8570860663876</v>
      </c>
      <c r="G11" s="562">
        <v>17.670000000000002</v>
      </c>
      <c r="H11" s="593">
        <v>326.5</v>
      </c>
      <c r="I11" s="594">
        <v>1847.7645727221277</v>
      </c>
      <c r="J11" s="595">
        <v>21.76</v>
      </c>
      <c r="K11" s="563">
        <v>432</v>
      </c>
      <c r="L11" s="594">
        <v>1985.2941176470588</v>
      </c>
      <c r="M11" s="595">
        <v>0.3</v>
      </c>
      <c r="N11" s="595">
        <v>15.5</v>
      </c>
      <c r="O11" s="594">
        <v>5166.666666666667</v>
      </c>
      <c r="P11" s="563">
        <v>14.8</v>
      </c>
      <c r="Q11" s="596">
        <v>280.3</v>
      </c>
      <c r="R11" s="597">
        <v>1893.918918918919</v>
      </c>
      <c r="S11" s="574">
        <v>2017</v>
      </c>
    </row>
    <row r="12" spans="1:19" s="598" customFormat="1" ht="19.350000000000001" customHeight="1">
      <c r="A12" s="599">
        <v>2018</v>
      </c>
      <c r="B12" s="591">
        <v>98.5</v>
      </c>
      <c r="C12" s="592">
        <v>4633.6000000000004</v>
      </c>
      <c r="D12" s="562">
        <v>45</v>
      </c>
      <c r="E12" s="593">
        <v>3586</v>
      </c>
      <c r="F12" s="594">
        <v>7976</v>
      </c>
      <c r="G12" s="562">
        <v>16.399999999999999</v>
      </c>
      <c r="H12" s="593">
        <v>304.60000000000002</v>
      </c>
      <c r="I12" s="594">
        <v>1857</v>
      </c>
      <c r="J12" s="595">
        <v>21.1</v>
      </c>
      <c r="K12" s="563">
        <v>415</v>
      </c>
      <c r="L12" s="594">
        <v>1967</v>
      </c>
      <c r="M12" s="595">
        <v>1.31</v>
      </c>
      <c r="N12" s="595">
        <v>64.5</v>
      </c>
      <c r="O12" s="594">
        <v>4924</v>
      </c>
      <c r="P12" s="563">
        <v>14.7</v>
      </c>
      <c r="Q12" s="596">
        <v>263.5</v>
      </c>
      <c r="R12" s="597">
        <v>1792</v>
      </c>
      <c r="S12" s="574">
        <v>2018</v>
      </c>
    </row>
    <row r="13" spans="1:19" s="598" customFormat="1" ht="19.350000000000001" customHeight="1">
      <c r="A13" s="599">
        <v>2019</v>
      </c>
      <c r="B13" s="591">
        <v>80.7</v>
      </c>
      <c r="C13" s="592">
        <v>3964.8</v>
      </c>
      <c r="D13" s="562">
        <v>40</v>
      </c>
      <c r="E13" s="593">
        <v>3177</v>
      </c>
      <c r="F13" s="594">
        <v>7943</v>
      </c>
      <c r="G13" s="562">
        <v>11.67</v>
      </c>
      <c r="H13" s="593">
        <v>210.3</v>
      </c>
      <c r="I13" s="594">
        <v>1797</v>
      </c>
      <c r="J13" s="595">
        <v>16.399999999999999</v>
      </c>
      <c r="K13" s="563">
        <v>315</v>
      </c>
      <c r="L13" s="594">
        <v>1921</v>
      </c>
      <c r="M13" s="595">
        <v>1.8</v>
      </c>
      <c r="N13" s="595">
        <v>71</v>
      </c>
      <c r="O13" s="594">
        <v>3944</v>
      </c>
      <c r="P13" s="563">
        <v>10.8</v>
      </c>
      <c r="Q13" s="596">
        <v>191.5</v>
      </c>
      <c r="R13" s="597">
        <v>1773</v>
      </c>
      <c r="S13" s="574">
        <v>2019</v>
      </c>
    </row>
    <row r="14" spans="1:19" s="817" customFormat="1" ht="19.350000000000001" customHeight="1">
      <c r="A14" s="599">
        <v>2020</v>
      </c>
      <c r="B14" s="591">
        <v>74.3</v>
      </c>
      <c r="C14" s="592">
        <v>3315.9</v>
      </c>
      <c r="D14" s="562">
        <v>35.9</v>
      </c>
      <c r="E14" s="593">
        <v>2433.9</v>
      </c>
      <c r="F14" s="594">
        <v>6780</v>
      </c>
      <c r="G14" s="562">
        <v>9</v>
      </c>
      <c r="H14" s="593">
        <v>155</v>
      </c>
      <c r="I14" s="594">
        <v>1722</v>
      </c>
      <c r="J14" s="595">
        <v>16.2</v>
      </c>
      <c r="K14" s="563">
        <v>461.1</v>
      </c>
      <c r="L14" s="594">
        <v>2846</v>
      </c>
      <c r="M14" s="595">
        <v>1</v>
      </c>
      <c r="N14" s="595">
        <v>46</v>
      </c>
      <c r="O14" s="594">
        <v>4600</v>
      </c>
      <c r="P14" s="563">
        <v>12.41</v>
      </c>
      <c r="Q14" s="596">
        <v>219.9</v>
      </c>
      <c r="R14" s="597">
        <v>1800</v>
      </c>
      <c r="S14" s="574">
        <v>2020</v>
      </c>
    </row>
    <row r="15" spans="1:19" s="817" customFormat="1" ht="19.350000000000001" customHeight="1">
      <c r="A15" s="599">
        <v>2021</v>
      </c>
      <c r="B15" s="591">
        <v>73.400000000000006</v>
      </c>
      <c r="C15" s="592">
        <f>SUM(E15,H15,K15,N15,Q15)</f>
        <v>3335.2000000000003</v>
      </c>
      <c r="D15" s="562">
        <v>35</v>
      </c>
      <c r="E15" s="593">
        <v>2485</v>
      </c>
      <c r="F15" s="594">
        <v>7100</v>
      </c>
      <c r="G15" s="562">
        <v>9</v>
      </c>
      <c r="H15" s="593">
        <v>156.80000000000001</v>
      </c>
      <c r="I15" s="594">
        <v>1743</v>
      </c>
      <c r="J15" s="595">
        <v>16.100000000000001</v>
      </c>
      <c r="K15" s="563">
        <v>429.3</v>
      </c>
      <c r="L15" s="594">
        <v>2667</v>
      </c>
      <c r="M15" s="595">
        <v>1</v>
      </c>
      <c r="N15" s="595">
        <v>45.2</v>
      </c>
      <c r="O15" s="594">
        <v>4523</v>
      </c>
      <c r="P15" s="563">
        <v>12.3</v>
      </c>
      <c r="Q15" s="596">
        <v>218.9</v>
      </c>
      <c r="R15" s="597">
        <v>1780</v>
      </c>
      <c r="S15" s="574">
        <v>2021</v>
      </c>
    </row>
    <row r="16" spans="1:19" s="817" customFormat="1" ht="19.350000000000001" customHeight="1">
      <c r="A16" s="599">
        <v>2022</v>
      </c>
      <c r="B16" s="591">
        <v>68.400000000000006</v>
      </c>
      <c r="C16" s="592">
        <v>3385.3599999999997</v>
      </c>
      <c r="D16" s="562">
        <v>32.6</v>
      </c>
      <c r="E16" s="593">
        <v>2658.95</v>
      </c>
      <c r="F16" s="594">
        <v>8156.4</v>
      </c>
      <c r="G16" s="562">
        <v>8.6999999999999993</v>
      </c>
      <c r="H16" s="593">
        <v>157</v>
      </c>
      <c r="I16" s="594">
        <v>1804.5</v>
      </c>
      <c r="J16" s="595">
        <v>12.74</v>
      </c>
      <c r="K16" s="563">
        <v>278.7</v>
      </c>
      <c r="L16" s="594">
        <v>2195</v>
      </c>
      <c r="M16" s="595">
        <v>0.99</v>
      </c>
      <c r="N16" s="595">
        <v>41.51</v>
      </c>
      <c r="O16" s="594">
        <v>4150.5</v>
      </c>
      <c r="P16" s="563">
        <v>13.37</v>
      </c>
      <c r="Q16" s="596">
        <v>249.2</v>
      </c>
      <c r="R16" s="597">
        <v>1859.7</v>
      </c>
      <c r="S16" s="574">
        <v>2022</v>
      </c>
    </row>
    <row r="17" spans="1:19" s="817" customFormat="1" ht="19.350000000000001" customHeight="1">
      <c r="A17" s="1062">
        <v>2023</v>
      </c>
      <c r="B17" s="1063">
        <v>63.5</v>
      </c>
      <c r="C17" s="1064">
        <v>2918</v>
      </c>
      <c r="D17" s="1051">
        <v>29</v>
      </c>
      <c r="E17" s="1065">
        <v>2187</v>
      </c>
      <c r="F17" s="1066">
        <v>7541.379310344827</v>
      </c>
      <c r="G17" s="1051">
        <v>9.6</v>
      </c>
      <c r="H17" s="1065">
        <v>180</v>
      </c>
      <c r="I17" s="1066">
        <v>1875</v>
      </c>
      <c r="J17" s="1067">
        <v>11</v>
      </c>
      <c r="K17" s="1059">
        <v>276</v>
      </c>
      <c r="L17" s="1066">
        <v>2509.090909090909</v>
      </c>
      <c r="M17" s="1067">
        <v>1.1000000000000001</v>
      </c>
      <c r="N17" s="1067">
        <v>45</v>
      </c>
      <c r="O17" s="1066">
        <v>4090.9090909090905</v>
      </c>
      <c r="P17" s="1059">
        <v>12.8</v>
      </c>
      <c r="Q17" s="1068">
        <v>230</v>
      </c>
      <c r="R17" s="1069">
        <v>1796.875</v>
      </c>
      <c r="S17" s="1061">
        <v>2023</v>
      </c>
    </row>
    <row r="18" spans="1:19" s="582" customFormat="1" ht="14.1" customHeight="1">
      <c r="A18" s="307" t="s">
        <v>392</v>
      </c>
      <c r="B18" s="601"/>
      <c r="C18" s="581"/>
      <c r="D18" s="581"/>
      <c r="E18" s="581"/>
      <c r="F18" s="602"/>
      <c r="G18" s="602"/>
      <c r="H18" s="581"/>
      <c r="I18" s="602"/>
      <c r="J18" s="603"/>
      <c r="K18" s="604"/>
      <c r="L18" s="605"/>
      <c r="M18" s="605"/>
      <c r="N18" s="606"/>
      <c r="O18" s="605"/>
      <c r="P18" s="605"/>
      <c r="Q18" s="605"/>
      <c r="R18" s="605"/>
      <c r="S18" s="306" t="s">
        <v>406</v>
      </c>
    </row>
    <row r="19" spans="1:19" s="582" customFormat="1">
      <c r="A19" s="577"/>
      <c r="B19" s="578"/>
      <c r="C19" s="579"/>
      <c r="D19" s="578"/>
      <c r="E19" s="579"/>
      <c r="F19" s="580"/>
      <c r="G19" s="578"/>
      <c r="H19" s="579"/>
      <c r="I19" s="580"/>
    </row>
  </sheetData>
  <mergeCells count="12">
    <mergeCell ref="Q6:R6"/>
    <mergeCell ref="B5:C5"/>
    <mergeCell ref="B4:I4"/>
    <mergeCell ref="J4:R4"/>
    <mergeCell ref="A4:A5"/>
    <mergeCell ref="A6:A7"/>
    <mergeCell ref="S4:S5"/>
    <mergeCell ref="S6:S7"/>
    <mergeCell ref="E6:F6"/>
    <mergeCell ref="K6:L6"/>
    <mergeCell ref="H6:I6"/>
    <mergeCell ref="N6:O6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2" orientation="portrait" r:id="rId1"/>
  <headerFooter alignWithMargins="0"/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topLeftCell="A11" workbookViewId="0">
      <selection activeCell="E22" sqref="E22"/>
    </sheetView>
  </sheetViews>
  <sheetFormatPr defaultRowHeight="15.75"/>
  <cols>
    <col min="1" max="1" width="8.25" style="545" customWidth="1"/>
    <col min="2" max="2" width="7.125" style="545" customWidth="1"/>
    <col min="3" max="3" width="9.875" style="545" customWidth="1"/>
    <col min="4" max="4" width="7.25" style="545" customWidth="1"/>
    <col min="5" max="5" width="9.875" style="545" customWidth="1"/>
    <col min="6" max="6" width="9.75" style="545" customWidth="1"/>
    <col min="7" max="7" width="7" style="545" customWidth="1"/>
    <col min="8" max="8" width="8.875" style="545" customWidth="1"/>
    <col min="9" max="9" width="9.375" style="598" customWidth="1"/>
    <col min="10" max="10" width="7.625" style="545" customWidth="1"/>
    <col min="11" max="16384" width="9" style="545"/>
  </cols>
  <sheetData>
    <row r="1" spans="1:10" s="535" customFormat="1" ht="20.100000000000001" customHeight="1">
      <c r="A1" s="1084" t="s">
        <v>177</v>
      </c>
      <c r="B1" s="1084"/>
      <c r="C1" s="1084"/>
      <c r="D1" s="1084"/>
      <c r="E1" s="1084"/>
      <c r="F1" s="607" t="s">
        <v>176</v>
      </c>
      <c r="G1" s="530"/>
      <c r="H1" s="531"/>
      <c r="I1" s="608"/>
      <c r="J1" s="538"/>
    </row>
    <row r="2" spans="1:10" ht="20.100000000000001" customHeight="1">
      <c r="B2" s="609"/>
      <c r="C2" s="610"/>
      <c r="D2" s="607"/>
      <c r="E2" s="610"/>
      <c r="F2" s="611"/>
      <c r="G2" s="607"/>
      <c r="H2" s="610"/>
      <c r="I2" s="612"/>
      <c r="J2" s="538"/>
    </row>
    <row r="3" spans="1:10" ht="20.100000000000001" customHeight="1" thickBot="1">
      <c r="A3" s="539" t="s">
        <v>18</v>
      </c>
      <c r="B3" s="540"/>
      <c r="C3" s="541"/>
      <c r="D3" s="540"/>
      <c r="E3" s="540"/>
      <c r="F3" s="542"/>
      <c r="G3" s="540"/>
      <c r="H3" s="541"/>
      <c r="I3" s="542"/>
      <c r="J3" s="543" t="s">
        <v>23</v>
      </c>
    </row>
    <row r="4" spans="1:10" ht="21.95" customHeight="1" thickTop="1">
      <c r="A4" s="1084" t="s">
        <v>25</v>
      </c>
      <c r="B4" s="1084" t="s">
        <v>413</v>
      </c>
      <c r="C4" s="1084"/>
      <c r="D4" s="1084"/>
      <c r="E4" s="1084"/>
      <c r="F4" s="1084"/>
      <c r="G4" s="1084"/>
      <c r="H4" s="1084"/>
      <c r="I4" s="1084"/>
      <c r="J4" s="1084" t="s">
        <v>25</v>
      </c>
    </row>
    <row r="5" spans="1:10" ht="21.95" customHeight="1">
      <c r="A5" s="1084"/>
      <c r="B5" s="1084" t="s">
        <v>412</v>
      </c>
      <c r="C5" s="1084"/>
      <c r="D5" s="613" t="s">
        <v>117</v>
      </c>
      <c r="E5" s="614"/>
      <c r="F5" s="615"/>
      <c r="G5" s="616" t="s">
        <v>118</v>
      </c>
      <c r="H5" s="614"/>
      <c r="I5" s="615"/>
      <c r="J5" s="1084"/>
    </row>
    <row r="6" spans="1:10" ht="21.95" customHeight="1">
      <c r="A6" s="1084" t="s">
        <v>0</v>
      </c>
      <c r="B6" s="617" t="s">
        <v>26</v>
      </c>
      <c r="C6" s="286" t="s">
        <v>20</v>
      </c>
      <c r="D6" s="618" t="s">
        <v>26</v>
      </c>
      <c r="E6" s="1084" t="s">
        <v>20</v>
      </c>
      <c r="F6" s="1084"/>
      <c r="G6" s="617" t="s">
        <v>26</v>
      </c>
      <c r="H6" s="1084" t="s">
        <v>20</v>
      </c>
      <c r="I6" s="1084"/>
      <c r="J6" s="1084" t="s">
        <v>0</v>
      </c>
    </row>
    <row r="7" spans="1:10" ht="21.95" customHeight="1">
      <c r="A7" s="1084"/>
      <c r="B7" s="856" t="s">
        <v>14</v>
      </c>
      <c r="C7" s="857" t="s">
        <v>17</v>
      </c>
      <c r="D7" s="619" t="s">
        <v>14</v>
      </c>
      <c r="E7" s="858" t="s">
        <v>17</v>
      </c>
      <c r="F7" s="423" t="s">
        <v>106</v>
      </c>
      <c r="G7" s="856" t="s">
        <v>14</v>
      </c>
      <c r="H7" s="857" t="s">
        <v>17</v>
      </c>
      <c r="I7" s="423" t="s">
        <v>106</v>
      </c>
      <c r="J7" s="1084"/>
    </row>
    <row r="8" spans="1:10" s="598" customFormat="1" ht="43.9" customHeight="1">
      <c r="A8" s="513">
        <v>2014</v>
      </c>
      <c r="B8" s="509">
        <f>SUM(D8+G8)</f>
        <v>12.870000000000001</v>
      </c>
      <c r="C8" s="509">
        <v>659.34</v>
      </c>
      <c r="D8" s="455">
        <v>11.88</v>
      </c>
      <c r="E8" s="620">
        <v>637.55999999999995</v>
      </c>
      <c r="F8" s="621">
        <v>5312.34</v>
      </c>
      <c r="G8" s="456">
        <v>0.99</v>
      </c>
      <c r="H8" s="455">
        <v>21.78</v>
      </c>
      <c r="I8" s="456">
        <v>2178</v>
      </c>
      <c r="J8" s="622">
        <v>2014</v>
      </c>
    </row>
    <row r="9" spans="1:10" s="598" customFormat="1" ht="43.9" customHeight="1">
      <c r="A9" s="513">
        <v>2015</v>
      </c>
      <c r="B9" s="509">
        <f>SUM(D9+G9)</f>
        <v>16.600000000000001</v>
      </c>
      <c r="C9" s="509">
        <v>733.9</v>
      </c>
      <c r="D9" s="455">
        <v>15.6</v>
      </c>
      <c r="E9" s="620">
        <v>711.9</v>
      </c>
      <c r="F9" s="621">
        <v>4563.5</v>
      </c>
      <c r="G9" s="456">
        <v>1</v>
      </c>
      <c r="H9" s="455">
        <v>22</v>
      </c>
      <c r="I9" s="456">
        <v>2200</v>
      </c>
      <c r="J9" s="622">
        <v>2015</v>
      </c>
    </row>
    <row r="10" spans="1:10" s="598" customFormat="1" ht="43.9" customHeight="1">
      <c r="A10" s="513">
        <v>2016</v>
      </c>
      <c r="B10" s="509">
        <f>SUM(D10+G10)</f>
        <v>15.4</v>
      </c>
      <c r="C10" s="509">
        <v>691.7</v>
      </c>
      <c r="D10" s="455">
        <v>14.4</v>
      </c>
      <c r="E10" s="620">
        <v>669.6</v>
      </c>
      <c r="F10" s="621">
        <v>4843</v>
      </c>
      <c r="G10" s="456">
        <v>1</v>
      </c>
      <c r="H10" s="455">
        <v>22.1</v>
      </c>
      <c r="I10" s="456">
        <v>2210</v>
      </c>
      <c r="J10" s="622">
        <v>2016</v>
      </c>
    </row>
    <row r="11" spans="1:10" s="598" customFormat="1" ht="43.9" customHeight="1">
      <c r="A11" s="513">
        <v>2017</v>
      </c>
      <c r="B11" s="509">
        <v>26.669999999999998</v>
      </c>
      <c r="C11" s="509">
        <v>1215.8</v>
      </c>
      <c r="D11" s="455">
        <v>25.77</v>
      </c>
      <c r="E11" s="620">
        <v>1196</v>
      </c>
      <c r="F11" s="621">
        <v>4641</v>
      </c>
      <c r="G11" s="456">
        <v>0.9</v>
      </c>
      <c r="H11" s="455">
        <v>19.8</v>
      </c>
      <c r="I11" s="456">
        <v>2200</v>
      </c>
      <c r="J11" s="622">
        <v>2017</v>
      </c>
    </row>
    <row r="12" spans="1:10" s="598" customFormat="1" ht="43.9" customHeight="1">
      <c r="A12" s="513">
        <v>2018</v>
      </c>
      <c r="B12" s="509">
        <v>25.7</v>
      </c>
      <c r="C12" s="509">
        <v>1146.3</v>
      </c>
      <c r="D12" s="455">
        <v>24.9</v>
      </c>
      <c r="E12" s="620">
        <v>1129</v>
      </c>
      <c r="F12" s="621">
        <v>4534</v>
      </c>
      <c r="G12" s="456">
        <v>0.8</v>
      </c>
      <c r="H12" s="455">
        <v>17.3</v>
      </c>
      <c r="I12" s="456">
        <v>2162</v>
      </c>
      <c r="J12" s="622">
        <v>2018</v>
      </c>
    </row>
    <row r="13" spans="1:10" s="598" customFormat="1" ht="43.9" customHeight="1">
      <c r="A13" s="513">
        <v>2019</v>
      </c>
      <c r="B13" s="509">
        <v>23</v>
      </c>
      <c r="C13" s="509">
        <v>1036.3</v>
      </c>
      <c r="D13" s="455">
        <v>22.2</v>
      </c>
      <c r="E13" s="620">
        <v>1019</v>
      </c>
      <c r="F13" s="621">
        <v>4590</v>
      </c>
      <c r="G13" s="456">
        <v>0.8</v>
      </c>
      <c r="H13" s="455">
        <v>17.3</v>
      </c>
      <c r="I13" s="456">
        <v>2162.5</v>
      </c>
      <c r="J13" s="622">
        <v>2019</v>
      </c>
    </row>
    <row r="14" spans="1:10" s="817" customFormat="1" ht="43.9" customHeight="1">
      <c r="A14" s="513">
        <v>2020</v>
      </c>
      <c r="B14" s="509">
        <v>22.4</v>
      </c>
      <c r="C14" s="509">
        <v>1285</v>
      </c>
      <c r="D14" s="455">
        <v>21.8</v>
      </c>
      <c r="E14" s="620">
        <v>1272</v>
      </c>
      <c r="F14" s="621">
        <v>5834.9</v>
      </c>
      <c r="G14" s="456">
        <v>0.6</v>
      </c>
      <c r="H14" s="455">
        <v>13</v>
      </c>
      <c r="I14" s="456">
        <v>2166.6999999999998</v>
      </c>
      <c r="J14" s="622">
        <v>2020</v>
      </c>
    </row>
    <row r="15" spans="1:10" s="817" customFormat="1" ht="43.9" customHeight="1">
      <c r="A15" s="513">
        <v>2021</v>
      </c>
      <c r="B15" s="509">
        <v>21.1</v>
      </c>
      <c r="C15" s="509">
        <v>1186.9000000000001</v>
      </c>
      <c r="D15" s="455">
        <v>20.5</v>
      </c>
      <c r="E15" s="620">
        <v>1174</v>
      </c>
      <c r="F15" s="621">
        <v>5730</v>
      </c>
      <c r="G15" s="456">
        <v>0.6</v>
      </c>
      <c r="H15" s="455">
        <v>12.9</v>
      </c>
      <c r="I15" s="456">
        <v>2165.5</v>
      </c>
      <c r="J15" s="622">
        <v>2021</v>
      </c>
    </row>
    <row r="16" spans="1:10" s="817" customFormat="1" ht="43.9" customHeight="1">
      <c r="A16" s="513">
        <v>2022</v>
      </c>
      <c r="B16" s="509">
        <v>20.84</v>
      </c>
      <c r="C16" s="509">
        <v>1222.25</v>
      </c>
      <c r="D16" s="455">
        <v>20.3</v>
      </c>
      <c r="E16" s="620">
        <v>1211.2</v>
      </c>
      <c r="F16" s="621">
        <v>5965.5</v>
      </c>
      <c r="G16" s="456">
        <v>0.54</v>
      </c>
      <c r="H16" s="455">
        <v>11.05</v>
      </c>
      <c r="I16" s="456">
        <v>2210</v>
      </c>
      <c r="J16" s="622">
        <v>2022</v>
      </c>
    </row>
    <row r="17" spans="1:10" s="817" customFormat="1" ht="43.9" customHeight="1">
      <c r="A17" s="982">
        <v>2023</v>
      </c>
      <c r="B17" s="987">
        <v>21.34</v>
      </c>
      <c r="C17" s="987">
        <v>1250</v>
      </c>
      <c r="D17" s="981">
        <v>21.2</v>
      </c>
      <c r="E17" s="991">
        <v>1247</v>
      </c>
      <c r="F17" s="992">
        <v>5882.0754716981137</v>
      </c>
      <c r="G17" s="986">
        <v>0.14000000000000001</v>
      </c>
      <c r="H17" s="981">
        <v>3</v>
      </c>
      <c r="I17" s="986">
        <v>2142.8571428571427</v>
      </c>
      <c r="J17" s="983">
        <v>2023</v>
      </c>
    </row>
    <row r="18" spans="1:10" s="582" customFormat="1" ht="14.1" customHeight="1">
      <c r="A18" s="304" t="s">
        <v>392</v>
      </c>
      <c r="B18" s="623"/>
      <c r="C18" s="624"/>
      <c r="D18" s="623"/>
      <c r="E18" s="624"/>
      <c r="F18" s="625"/>
      <c r="G18" s="623"/>
      <c r="H18" s="624"/>
      <c r="I18" s="306"/>
      <c r="J18" s="306" t="s">
        <v>406</v>
      </c>
    </row>
    <row r="19" spans="1:10">
      <c r="I19" s="905"/>
      <c r="J19" s="582"/>
    </row>
    <row r="20" spans="1:10">
      <c r="I20" s="905"/>
    </row>
    <row r="21" spans="1:10">
      <c r="I21" s="905"/>
    </row>
    <row r="22" spans="1:10">
      <c r="I22" s="905"/>
    </row>
    <row r="23" spans="1:10">
      <c r="I23" s="905"/>
    </row>
    <row r="24" spans="1:10">
      <c r="I24" s="905"/>
    </row>
    <row r="25" spans="1:10">
      <c r="I25" s="905"/>
    </row>
  </sheetData>
  <mergeCells count="9">
    <mergeCell ref="A1:E1"/>
    <mergeCell ref="J6:J7"/>
    <mergeCell ref="J4:J5"/>
    <mergeCell ref="A6:A7"/>
    <mergeCell ref="A4:A5"/>
    <mergeCell ref="E6:F6"/>
    <mergeCell ref="H6:I6"/>
    <mergeCell ref="B4:I4"/>
    <mergeCell ref="B5:C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H23" sqref="H23"/>
    </sheetView>
  </sheetViews>
  <sheetFormatPr defaultRowHeight="15.75"/>
  <cols>
    <col min="1" max="1" width="7.5" style="545" customWidth="1"/>
    <col min="2" max="2" width="8.25" style="598" customWidth="1"/>
    <col min="3" max="3" width="8.25" style="545" customWidth="1"/>
    <col min="4" max="4" width="7" style="545" customWidth="1"/>
    <col min="5" max="5" width="7.375" style="545" customWidth="1"/>
    <col min="6" max="6" width="7.125" style="545" customWidth="1"/>
    <col min="7" max="7" width="6.375" style="545" customWidth="1"/>
    <col min="8" max="8" width="7.75" style="545" customWidth="1"/>
    <col min="9" max="9" width="7.375" style="598" customWidth="1"/>
    <col min="10" max="16384" width="9" style="545"/>
  </cols>
  <sheetData>
    <row r="1" spans="1:16" s="535" customFormat="1" ht="20.100000000000001" customHeight="1">
      <c r="A1" s="496"/>
      <c r="B1" s="534" t="s">
        <v>378</v>
      </c>
      <c r="C1" s="496"/>
      <c r="D1" s="495"/>
      <c r="E1" s="497"/>
      <c r="F1" s="496"/>
      <c r="G1" s="496"/>
      <c r="H1" s="496"/>
      <c r="I1" s="536"/>
      <c r="M1" s="607" t="s">
        <v>176</v>
      </c>
    </row>
    <row r="2" spans="1:16" ht="20.100000000000001" customHeight="1">
      <c r="A2" s="609"/>
      <c r="B2" s="607"/>
      <c r="C2" s="609"/>
      <c r="D2" s="609"/>
      <c r="E2" s="609"/>
      <c r="F2" s="609"/>
      <c r="G2" s="609"/>
      <c r="H2" s="609"/>
      <c r="I2" s="285"/>
    </row>
    <row r="3" spans="1:16" ht="20.100000000000001" customHeight="1" thickBot="1">
      <c r="A3" s="539" t="s">
        <v>18</v>
      </c>
      <c r="B3" s="539"/>
      <c r="C3" s="626"/>
      <c r="D3" s="626"/>
      <c r="E3" s="626"/>
      <c r="F3" s="626"/>
      <c r="G3" s="626"/>
      <c r="H3" s="626"/>
      <c r="I3" s="626"/>
      <c r="J3" s="539"/>
      <c r="P3" s="543" t="s">
        <v>23</v>
      </c>
    </row>
    <row r="4" spans="1:16" ht="20.100000000000001" customHeight="1" thickTop="1">
      <c r="A4" s="1084" t="s">
        <v>25</v>
      </c>
      <c r="B4" s="1084" t="s">
        <v>414</v>
      </c>
      <c r="C4" s="1084"/>
      <c r="D4" s="1084"/>
      <c r="E4" s="1084"/>
      <c r="F4" s="1084"/>
      <c r="G4" s="1084"/>
      <c r="H4" s="1084"/>
      <c r="I4" s="1084"/>
      <c r="J4" s="627" t="s">
        <v>375</v>
      </c>
      <c r="K4" s="627"/>
      <c r="L4" s="628"/>
      <c r="M4" s="627"/>
      <c r="N4" s="628"/>
      <c r="O4" s="629"/>
      <c r="P4" s="1084" t="s">
        <v>25</v>
      </c>
    </row>
    <row r="5" spans="1:16" ht="20.100000000000001" customHeight="1">
      <c r="A5" s="1084"/>
      <c r="B5" s="1084" t="s">
        <v>412</v>
      </c>
      <c r="C5" s="1084"/>
      <c r="D5" s="859" t="s">
        <v>377</v>
      </c>
      <c r="E5" s="860"/>
      <c r="F5" s="861"/>
      <c r="G5" s="860" t="s">
        <v>376</v>
      </c>
      <c r="H5" s="862"/>
      <c r="I5" s="863"/>
      <c r="J5" s="860" t="s">
        <v>374</v>
      </c>
      <c r="K5" s="862"/>
      <c r="L5" s="863"/>
      <c r="M5" s="862" t="s">
        <v>119</v>
      </c>
      <c r="N5" s="862"/>
      <c r="O5" s="857"/>
      <c r="P5" s="1084"/>
    </row>
    <row r="6" spans="1:16" ht="20.100000000000001" customHeight="1">
      <c r="A6" s="1084" t="s">
        <v>0</v>
      </c>
      <c r="B6" s="630" t="s">
        <v>26</v>
      </c>
      <c r="C6" s="631" t="s">
        <v>20</v>
      </c>
      <c r="D6" s="632" t="s">
        <v>26</v>
      </c>
      <c r="E6" s="1084" t="s">
        <v>20</v>
      </c>
      <c r="F6" s="1084"/>
      <c r="G6" s="554" t="s">
        <v>26</v>
      </c>
      <c r="H6" s="1084" t="s">
        <v>20</v>
      </c>
      <c r="I6" s="1084"/>
      <c r="J6" s="554" t="s">
        <v>26</v>
      </c>
      <c r="K6" s="1084" t="s">
        <v>20</v>
      </c>
      <c r="L6" s="1084"/>
      <c r="M6" s="554" t="s">
        <v>26</v>
      </c>
      <c r="N6" s="1084" t="s">
        <v>20</v>
      </c>
      <c r="O6" s="1084"/>
      <c r="P6" s="1084" t="s">
        <v>0</v>
      </c>
    </row>
    <row r="7" spans="1:16" s="635" customFormat="1" ht="20.100000000000001" customHeight="1">
      <c r="A7" s="1084"/>
      <c r="B7" s="864" t="s">
        <v>14</v>
      </c>
      <c r="C7" s="865" t="s">
        <v>17</v>
      </c>
      <c r="D7" s="633" t="s">
        <v>14</v>
      </c>
      <c r="E7" s="850" t="s">
        <v>17</v>
      </c>
      <c r="F7" s="634" t="s">
        <v>106</v>
      </c>
      <c r="G7" s="853" t="s">
        <v>14</v>
      </c>
      <c r="H7" s="850" t="s">
        <v>17</v>
      </c>
      <c r="I7" s="634" t="s">
        <v>106</v>
      </c>
      <c r="J7" s="853" t="s">
        <v>14</v>
      </c>
      <c r="K7" s="851" t="s">
        <v>17</v>
      </c>
      <c r="L7" s="634" t="s">
        <v>106</v>
      </c>
      <c r="M7" s="853" t="s">
        <v>14</v>
      </c>
      <c r="N7" s="850" t="s">
        <v>17</v>
      </c>
      <c r="O7" s="634" t="s">
        <v>106</v>
      </c>
      <c r="P7" s="1084"/>
    </row>
    <row r="8" spans="1:16" s="598" customFormat="1" ht="19.149999999999999" customHeight="1">
      <c r="A8" s="636">
        <v>2014</v>
      </c>
      <c r="B8" s="561">
        <f>SUM(D8+G8+J8+M8)</f>
        <v>217.00799999999998</v>
      </c>
      <c r="C8" s="595">
        <v>6322.8456225</v>
      </c>
      <c r="D8" s="595">
        <v>18.117000000000001</v>
      </c>
      <c r="E8" s="563">
        <v>29.594119500000001</v>
      </c>
      <c r="F8" s="594">
        <v>163.35</v>
      </c>
      <c r="G8" s="637">
        <v>5.94</v>
      </c>
      <c r="H8" s="638">
        <v>40.399722000000004</v>
      </c>
      <c r="I8" s="639">
        <v>680.13</v>
      </c>
      <c r="J8" s="595">
        <v>36.530999999999999</v>
      </c>
      <c r="K8" s="563">
        <v>893.29254300000002</v>
      </c>
      <c r="L8" s="594">
        <v>2445.3000000000002</v>
      </c>
      <c r="M8" s="595">
        <v>156.41999999999999</v>
      </c>
      <c r="N8" s="561">
        <v>5359.5592379999998</v>
      </c>
      <c r="O8" s="594">
        <v>3426.39</v>
      </c>
      <c r="P8" s="622">
        <v>2014</v>
      </c>
    </row>
    <row r="9" spans="1:16" s="598" customFormat="1" ht="19.149999999999999" customHeight="1">
      <c r="A9" s="636">
        <v>2015</v>
      </c>
      <c r="B9" s="561">
        <f>SUM(D9+G9+J9+M9)</f>
        <v>241.4</v>
      </c>
      <c r="C9" s="595">
        <v>6985.1</v>
      </c>
      <c r="D9" s="595">
        <v>18.5</v>
      </c>
      <c r="E9" s="563">
        <v>33.6</v>
      </c>
      <c r="F9" s="594">
        <v>181.6</v>
      </c>
      <c r="G9" s="637">
        <v>5.5</v>
      </c>
      <c r="H9" s="638">
        <v>38.4</v>
      </c>
      <c r="I9" s="639">
        <v>698</v>
      </c>
      <c r="J9" s="595">
        <v>29.4</v>
      </c>
      <c r="K9" s="563">
        <v>740.3</v>
      </c>
      <c r="L9" s="594">
        <v>2518</v>
      </c>
      <c r="M9" s="595">
        <v>188</v>
      </c>
      <c r="N9" s="561">
        <v>6172.8</v>
      </c>
      <c r="O9" s="594">
        <v>3283.4</v>
      </c>
      <c r="P9" s="622">
        <v>2015</v>
      </c>
    </row>
    <row r="10" spans="1:16" s="598" customFormat="1" ht="19.149999999999999" customHeight="1">
      <c r="A10" s="636">
        <v>2016</v>
      </c>
      <c r="B10" s="561">
        <f>SUM(D10+G10+J10+M10)</f>
        <v>241.1</v>
      </c>
      <c r="C10" s="595">
        <v>6978.2</v>
      </c>
      <c r="D10" s="595">
        <v>18.5</v>
      </c>
      <c r="E10" s="563">
        <v>33.200000000000003</v>
      </c>
      <c r="F10" s="594">
        <v>183</v>
      </c>
      <c r="G10" s="637">
        <v>5.5</v>
      </c>
      <c r="H10" s="638">
        <v>38.6</v>
      </c>
      <c r="I10" s="639">
        <v>691</v>
      </c>
      <c r="J10" s="595">
        <v>29.1</v>
      </c>
      <c r="K10" s="563">
        <v>729.7</v>
      </c>
      <c r="L10" s="594">
        <v>2589</v>
      </c>
      <c r="M10" s="595">
        <v>188</v>
      </c>
      <c r="N10" s="561">
        <v>6176.7</v>
      </c>
      <c r="O10" s="594">
        <v>3218</v>
      </c>
      <c r="P10" s="622">
        <v>2016</v>
      </c>
    </row>
    <row r="11" spans="1:16" s="598" customFormat="1" ht="19.149999999999999" customHeight="1">
      <c r="A11" s="636">
        <v>2017</v>
      </c>
      <c r="B11" s="561">
        <v>119.83</v>
      </c>
      <c r="C11" s="595">
        <v>3269.2</v>
      </c>
      <c r="D11" s="595">
        <v>12.98</v>
      </c>
      <c r="E11" s="563">
        <v>23.1</v>
      </c>
      <c r="F11" s="594">
        <v>177.96610169491527</v>
      </c>
      <c r="G11" s="637">
        <v>7.85</v>
      </c>
      <c r="H11" s="638">
        <v>58</v>
      </c>
      <c r="I11" s="639">
        <v>739</v>
      </c>
      <c r="J11" s="595">
        <v>30</v>
      </c>
      <c r="K11" s="563">
        <v>753.5</v>
      </c>
      <c r="L11" s="594">
        <v>2511.6666666666665</v>
      </c>
      <c r="M11" s="595">
        <v>69</v>
      </c>
      <c r="N11" s="561">
        <v>2434.6</v>
      </c>
      <c r="O11" s="594">
        <v>3528.405797101449</v>
      </c>
      <c r="P11" s="622">
        <v>2017</v>
      </c>
    </row>
    <row r="12" spans="1:16" s="598" customFormat="1" ht="19.149999999999999" customHeight="1">
      <c r="A12" s="636">
        <v>2018</v>
      </c>
      <c r="B12" s="561">
        <v>115</v>
      </c>
      <c r="C12" s="595">
        <v>3190.6</v>
      </c>
      <c r="D12" s="595">
        <v>8.6999999999999993</v>
      </c>
      <c r="E12" s="563">
        <v>15.8</v>
      </c>
      <c r="F12" s="594">
        <v>182</v>
      </c>
      <c r="G12" s="637">
        <v>7</v>
      </c>
      <c r="H12" s="638">
        <v>51.2</v>
      </c>
      <c r="I12" s="639">
        <v>731</v>
      </c>
      <c r="J12" s="595">
        <v>29.3</v>
      </c>
      <c r="K12" s="563">
        <v>735.6</v>
      </c>
      <c r="L12" s="594">
        <v>2511</v>
      </c>
      <c r="M12" s="595">
        <v>70</v>
      </c>
      <c r="N12" s="561">
        <v>2388</v>
      </c>
      <c r="O12" s="594">
        <v>3411</v>
      </c>
      <c r="P12" s="622">
        <v>2018</v>
      </c>
    </row>
    <row r="13" spans="1:16" s="598" customFormat="1" ht="19.149999999999999" customHeight="1">
      <c r="A13" s="636">
        <v>2019</v>
      </c>
      <c r="B13" s="561">
        <v>115.3</v>
      </c>
      <c r="C13" s="595">
        <v>3294.6</v>
      </c>
      <c r="D13" s="595">
        <v>5.5</v>
      </c>
      <c r="E13" s="563">
        <v>9</v>
      </c>
      <c r="F13" s="594">
        <v>164</v>
      </c>
      <c r="G13" s="637">
        <v>6.1</v>
      </c>
      <c r="H13" s="638">
        <v>45.6</v>
      </c>
      <c r="I13" s="639">
        <v>748</v>
      </c>
      <c r="J13" s="595">
        <v>33.700000000000003</v>
      </c>
      <c r="K13" s="563">
        <v>852</v>
      </c>
      <c r="L13" s="594">
        <v>2528</v>
      </c>
      <c r="M13" s="595">
        <v>70</v>
      </c>
      <c r="N13" s="561">
        <v>2388</v>
      </c>
      <c r="O13" s="594">
        <v>3411</v>
      </c>
      <c r="P13" s="622">
        <v>2019</v>
      </c>
    </row>
    <row r="14" spans="1:16" s="600" customFormat="1" ht="19.149999999999999" customHeight="1">
      <c r="A14" s="636">
        <v>2020</v>
      </c>
      <c r="B14" s="561">
        <v>110.9</v>
      </c>
      <c r="C14" s="595">
        <v>3175</v>
      </c>
      <c r="D14" s="595">
        <v>3.8</v>
      </c>
      <c r="E14" s="563">
        <v>13.2</v>
      </c>
      <c r="F14" s="594">
        <v>347</v>
      </c>
      <c r="G14" s="637">
        <v>5.7</v>
      </c>
      <c r="H14" s="638">
        <v>62.7</v>
      </c>
      <c r="I14" s="639">
        <v>1100</v>
      </c>
      <c r="J14" s="595">
        <v>31.4</v>
      </c>
      <c r="K14" s="563">
        <v>728.1</v>
      </c>
      <c r="L14" s="594">
        <v>2319</v>
      </c>
      <c r="M14" s="595">
        <v>70</v>
      </c>
      <c r="N14" s="561">
        <v>2371</v>
      </c>
      <c r="O14" s="594">
        <v>3387</v>
      </c>
      <c r="P14" s="622">
        <v>2020</v>
      </c>
    </row>
    <row r="15" spans="1:16" s="600" customFormat="1" ht="19.149999999999999" customHeight="1">
      <c r="A15" s="636">
        <v>2021</v>
      </c>
      <c r="B15" s="561">
        <v>110.7</v>
      </c>
      <c r="C15" s="595">
        <v>3199.2</v>
      </c>
      <c r="D15" s="595">
        <v>3.8</v>
      </c>
      <c r="E15" s="563">
        <v>12.7</v>
      </c>
      <c r="F15" s="594">
        <v>335</v>
      </c>
      <c r="G15" s="637">
        <v>5.5</v>
      </c>
      <c r="H15" s="638">
        <v>55.4</v>
      </c>
      <c r="I15" s="639">
        <v>1009</v>
      </c>
      <c r="J15" s="595">
        <v>31.4</v>
      </c>
      <c r="K15" s="563">
        <v>744.1</v>
      </c>
      <c r="L15" s="594">
        <v>2370</v>
      </c>
      <c r="M15" s="595">
        <v>70</v>
      </c>
      <c r="N15" s="561">
        <v>2387</v>
      </c>
      <c r="O15" s="594">
        <v>3410</v>
      </c>
      <c r="P15" s="622">
        <v>2021</v>
      </c>
    </row>
    <row r="16" spans="1:16" s="600" customFormat="1" ht="19.149999999999999" customHeight="1">
      <c r="A16" s="636">
        <v>2022</v>
      </c>
      <c r="B16" s="561">
        <v>208.35</v>
      </c>
      <c r="C16" s="595">
        <v>10443.191199999999</v>
      </c>
      <c r="D16" s="595">
        <v>3.65</v>
      </c>
      <c r="E16" s="563">
        <v>12.5</v>
      </c>
      <c r="F16" s="594">
        <v>337.8</v>
      </c>
      <c r="G16" s="637">
        <v>4.8</v>
      </c>
      <c r="H16" s="638">
        <v>34.872</v>
      </c>
      <c r="I16" s="639">
        <v>726.5</v>
      </c>
      <c r="J16" s="595">
        <v>28.4</v>
      </c>
      <c r="K16" s="563">
        <v>721.16120000000001</v>
      </c>
      <c r="L16" s="594">
        <v>2539.3000000000002</v>
      </c>
      <c r="M16" s="595">
        <v>171.5</v>
      </c>
      <c r="N16" s="561">
        <v>9674.6579999999994</v>
      </c>
      <c r="O16" s="594">
        <v>5641.2</v>
      </c>
      <c r="P16" s="622">
        <v>2022</v>
      </c>
    </row>
    <row r="17" spans="1:16" s="600" customFormat="1" ht="19.149999999999999" customHeight="1">
      <c r="A17" s="993">
        <v>2023</v>
      </c>
      <c r="B17" s="984">
        <v>29.88</v>
      </c>
      <c r="C17" s="990">
        <v>669</v>
      </c>
      <c r="D17" s="990">
        <v>2</v>
      </c>
      <c r="E17" s="985">
        <v>7</v>
      </c>
      <c r="F17" s="989">
        <v>350</v>
      </c>
      <c r="G17" s="994">
        <v>4.75</v>
      </c>
      <c r="H17" s="995">
        <v>40</v>
      </c>
      <c r="I17" s="996">
        <v>842.10526315789468</v>
      </c>
      <c r="J17" s="990">
        <v>23.13</v>
      </c>
      <c r="K17" s="985">
        <v>622</v>
      </c>
      <c r="L17" s="989">
        <v>2689.1482922611326</v>
      </c>
      <c r="M17" s="990" t="s">
        <v>470</v>
      </c>
      <c r="N17" s="984" t="s">
        <v>470</v>
      </c>
      <c r="O17" s="989" t="s">
        <v>470</v>
      </c>
      <c r="P17" s="983">
        <v>2023</v>
      </c>
    </row>
    <row r="18" spans="1:16" ht="15.75" customHeight="1">
      <c r="A18" s="304" t="s">
        <v>392</v>
      </c>
      <c r="I18" s="545"/>
      <c r="J18" s="304"/>
      <c r="K18" s="640"/>
      <c r="L18" s="641"/>
      <c r="M18" s="641"/>
      <c r="N18" s="642"/>
      <c r="O18" s="641"/>
      <c r="P18" s="306" t="s">
        <v>406</v>
      </c>
    </row>
    <row r="19" spans="1:16" ht="20.100000000000001" customHeight="1"/>
    <row r="20" spans="1:16" ht="20.100000000000001" customHeight="1"/>
    <row r="21" spans="1:16" s="635" customFormat="1" ht="20.100000000000001" customHeight="1"/>
    <row r="22" spans="1:16" s="598" customFormat="1" ht="19.149999999999999" customHeight="1"/>
    <row r="23" spans="1:16" s="598" customFormat="1" ht="19.149999999999999" customHeight="1"/>
    <row r="24" spans="1:16" s="598" customFormat="1" ht="19.149999999999999" customHeight="1"/>
    <row r="25" spans="1:16" s="598" customFormat="1" ht="19.149999999999999" customHeight="1"/>
    <row r="26" spans="1:16" s="600" customFormat="1" ht="19.149999999999999" customHeight="1"/>
    <row r="27" spans="1:16" s="598" customFormat="1" ht="19.149999999999999" customHeight="1"/>
    <row r="28" spans="1:16" s="598" customFormat="1" ht="19.149999999999999" customHeight="1"/>
    <row r="29" spans="1:16" s="598" customFormat="1" ht="19.149999999999999" customHeight="1"/>
    <row r="30" spans="1:16" s="598" customFormat="1" ht="19.149999999999999" customHeight="1"/>
    <row r="31" spans="1:16" s="598" customFormat="1" ht="19.149999999999999" customHeight="1"/>
    <row r="32" spans="1:16" s="600" customFormat="1" ht="19.149999999999999" customHeight="1"/>
    <row r="33" spans="2:9" s="643" customFormat="1" ht="14.1" customHeight="1"/>
    <row r="34" spans="2:9" s="582" customFormat="1">
      <c r="B34" s="644"/>
      <c r="I34" s="644"/>
    </row>
    <row r="35" spans="2:9" s="582" customFormat="1">
      <c r="B35" s="644"/>
      <c r="I35" s="644"/>
    </row>
    <row r="36" spans="2:9" s="582" customFormat="1">
      <c r="B36" s="644"/>
      <c r="I36" s="644"/>
    </row>
    <row r="37" spans="2:9" s="582" customFormat="1">
      <c r="B37" s="644"/>
      <c r="I37" s="644"/>
    </row>
    <row r="38" spans="2:9" s="582" customFormat="1">
      <c r="B38" s="644"/>
      <c r="I38" s="644"/>
    </row>
    <row r="39" spans="2:9" s="582" customFormat="1">
      <c r="B39" s="644"/>
      <c r="I39" s="644"/>
    </row>
    <row r="40" spans="2:9" s="582" customFormat="1">
      <c r="B40" s="644"/>
      <c r="I40" s="644"/>
    </row>
    <row r="41" spans="2:9" s="582" customFormat="1">
      <c r="B41" s="644"/>
      <c r="I41" s="644"/>
    </row>
    <row r="42" spans="2:9" s="582" customFormat="1">
      <c r="B42" s="644"/>
      <c r="I42" s="644"/>
    </row>
    <row r="43" spans="2:9" s="582" customFormat="1">
      <c r="B43" s="644"/>
      <c r="I43" s="644"/>
    </row>
    <row r="44" spans="2:9" s="582" customFormat="1">
      <c r="B44" s="644"/>
      <c r="I44" s="644"/>
    </row>
  </sheetData>
  <mergeCells count="10">
    <mergeCell ref="A4:A5"/>
    <mergeCell ref="A6:A7"/>
    <mergeCell ref="E6:F6"/>
    <mergeCell ref="P4:P5"/>
    <mergeCell ref="P6:P7"/>
    <mergeCell ref="N6:O6"/>
    <mergeCell ref="K6:L6"/>
    <mergeCell ref="H6:I6"/>
    <mergeCell ref="B5:C5"/>
    <mergeCell ref="B4:I4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77" orientation="portrait" r:id="rId1"/>
  <headerFooter alignWithMargins="0"/>
  <colBreaks count="1" manualBreakCount="1">
    <brk id="9" max="1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view="pageBreakPreview" topLeftCell="A2" zoomScaleNormal="85" workbookViewId="0">
      <selection activeCell="E11" sqref="E11"/>
    </sheetView>
  </sheetViews>
  <sheetFormatPr defaultRowHeight="12"/>
  <cols>
    <col min="1" max="1" width="11" style="524" customWidth="1"/>
    <col min="2" max="2" width="10.625" style="526" customWidth="1"/>
    <col min="3" max="3" width="10.625" style="527" customWidth="1"/>
    <col min="4" max="7" width="10.625" style="525" customWidth="1"/>
    <col min="8" max="8" width="10.625" style="528" customWidth="1"/>
    <col min="9" max="10" width="10.625" style="525" customWidth="1"/>
    <col min="11" max="11" width="10.625" style="528" customWidth="1"/>
    <col min="12" max="12" width="10.625" style="525" customWidth="1"/>
    <col min="13" max="13" width="10.625" style="666" customWidth="1"/>
    <col min="14" max="14" width="11" style="524" customWidth="1"/>
    <col min="15" max="16384" width="9" style="503"/>
  </cols>
  <sheetData>
    <row r="1" spans="1:14" s="498" customFormat="1" ht="20.100000000000001" customHeight="1">
      <c r="A1" s="495" t="s">
        <v>178</v>
      </c>
      <c r="B1" s="495"/>
      <c r="C1" s="497"/>
      <c r="D1" s="496"/>
      <c r="E1" s="533"/>
      <c r="F1" s="496"/>
      <c r="G1" s="496"/>
      <c r="H1" s="496" t="s">
        <v>179</v>
      </c>
      <c r="I1" s="496"/>
      <c r="J1" s="496"/>
      <c r="K1" s="496"/>
      <c r="L1" s="496"/>
      <c r="M1" s="536"/>
      <c r="N1" s="495"/>
    </row>
    <row r="2" spans="1:14" ht="20.100000000000001" customHeight="1" thickBot="1">
      <c r="A2" s="378" t="s">
        <v>120</v>
      </c>
      <c r="B2" s="500"/>
      <c r="C2" s="501"/>
      <c r="D2" s="499"/>
      <c r="E2" s="499"/>
      <c r="F2" s="499"/>
      <c r="G2" s="499"/>
      <c r="H2" s="502"/>
      <c r="I2" s="499"/>
      <c r="J2" s="499"/>
      <c r="K2" s="502"/>
      <c r="L2" s="499"/>
      <c r="M2" s="499"/>
      <c r="N2" s="382" t="s">
        <v>121</v>
      </c>
    </row>
    <row r="3" spans="1:14" ht="21.75" customHeight="1" thickTop="1">
      <c r="A3" s="1084" t="s">
        <v>25</v>
      </c>
      <c r="B3" s="645" t="s">
        <v>27</v>
      </c>
      <c r="C3" s="646"/>
      <c r="D3" s="647"/>
      <c r="E3" s="286" t="s">
        <v>28</v>
      </c>
      <c r="F3" s="286"/>
      <c r="G3" s="648"/>
      <c r="H3" s="286" t="s">
        <v>80</v>
      </c>
      <c r="I3" s="286"/>
      <c r="J3" s="647"/>
      <c r="K3" s="286" t="s">
        <v>29</v>
      </c>
      <c r="L3" s="286"/>
      <c r="M3" s="648"/>
      <c r="N3" s="1084" t="s">
        <v>0</v>
      </c>
    </row>
    <row r="4" spans="1:14" ht="21.75" customHeight="1">
      <c r="A4" s="1084"/>
      <c r="B4" s="866" t="s">
        <v>64</v>
      </c>
      <c r="C4" s="836"/>
      <c r="D4" s="867"/>
      <c r="E4" s="868" t="s">
        <v>65</v>
      </c>
      <c r="F4" s="868"/>
      <c r="G4" s="868"/>
      <c r="H4" s="869" t="s">
        <v>66</v>
      </c>
      <c r="I4" s="869"/>
      <c r="J4" s="867"/>
      <c r="K4" s="869" t="s">
        <v>384</v>
      </c>
      <c r="L4" s="869"/>
      <c r="M4" s="869"/>
      <c r="N4" s="1084"/>
    </row>
    <row r="5" spans="1:14" s="649" customFormat="1" ht="24.95" customHeight="1">
      <c r="A5" s="1084"/>
      <c r="B5" s="290" t="s">
        <v>22</v>
      </c>
      <c r="C5" s="1084" t="s">
        <v>20</v>
      </c>
      <c r="D5" s="1084"/>
      <c r="E5" s="290" t="s">
        <v>22</v>
      </c>
      <c r="F5" s="1084" t="s">
        <v>20</v>
      </c>
      <c r="G5" s="1084"/>
      <c r="H5" s="290" t="s">
        <v>22</v>
      </c>
      <c r="I5" s="1084" t="s">
        <v>20</v>
      </c>
      <c r="J5" s="1084"/>
      <c r="K5" s="290" t="s">
        <v>22</v>
      </c>
      <c r="L5" s="1084" t="s">
        <v>20</v>
      </c>
      <c r="M5" s="1084"/>
      <c r="N5" s="1084"/>
    </row>
    <row r="6" spans="1:14" ht="24.95" customHeight="1">
      <c r="A6" s="1084"/>
      <c r="B6" s="828" t="s">
        <v>14</v>
      </c>
      <c r="C6" s="870" t="s">
        <v>17</v>
      </c>
      <c r="D6" s="423" t="s">
        <v>106</v>
      </c>
      <c r="E6" s="828" t="s">
        <v>14</v>
      </c>
      <c r="F6" s="870" t="s">
        <v>17</v>
      </c>
      <c r="G6" s="423" t="s">
        <v>106</v>
      </c>
      <c r="H6" s="828" t="s">
        <v>14</v>
      </c>
      <c r="I6" s="870" t="s">
        <v>17</v>
      </c>
      <c r="J6" s="423" t="s">
        <v>106</v>
      </c>
      <c r="K6" s="828" t="s">
        <v>14</v>
      </c>
      <c r="L6" s="870" t="s">
        <v>17</v>
      </c>
      <c r="M6" s="423" t="s">
        <v>106</v>
      </c>
      <c r="N6" s="1084"/>
    </row>
    <row r="7" spans="1:14" s="504" customFormat="1" ht="45" customHeight="1">
      <c r="A7" s="655">
        <v>2014</v>
      </c>
      <c r="B7" s="656">
        <v>5.4450000000000003</v>
      </c>
      <c r="C7" s="657">
        <v>2.1562200000000002</v>
      </c>
      <c r="D7" s="651">
        <v>39.6</v>
      </c>
      <c r="E7" s="652">
        <v>47.124000000000002</v>
      </c>
      <c r="F7" s="650">
        <v>37.042291440000007</v>
      </c>
      <c r="G7" s="651">
        <v>78.606000000000009</v>
      </c>
      <c r="H7" s="659">
        <v>5.4450000000000003</v>
      </c>
      <c r="I7" s="659">
        <v>8.624880000000001</v>
      </c>
      <c r="J7" s="660">
        <v>158.4</v>
      </c>
      <c r="K7" s="653">
        <v>0</v>
      </c>
      <c r="L7" s="653">
        <v>0</v>
      </c>
      <c r="M7" s="654">
        <v>0</v>
      </c>
      <c r="N7" s="658">
        <v>2014</v>
      </c>
    </row>
    <row r="8" spans="1:14" s="504" customFormat="1" ht="45" customHeight="1">
      <c r="A8" s="655">
        <v>2015</v>
      </c>
      <c r="B8" s="656">
        <v>5.5</v>
      </c>
      <c r="C8" s="657">
        <v>2.2000000000000002</v>
      </c>
      <c r="D8" s="651">
        <v>39.96</v>
      </c>
      <c r="E8" s="652">
        <v>47.6</v>
      </c>
      <c r="F8" s="650">
        <v>37.76</v>
      </c>
      <c r="G8" s="651">
        <v>79.319999999999993</v>
      </c>
      <c r="H8" s="659">
        <v>0.5</v>
      </c>
      <c r="I8" s="659">
        <v>0.8</v>
      </c>
      <c r="J8" s="660">
        <v>160</v>
      </c>
      <c r="K8" s="653">
        <v>0</v>
      </c>
      <c r="L8" s="653">
        <v>0</v>
      </c>
      <c r="M8" s="654">
        <v>0</v>
      </c>
      <c r="N8" s="658">
        <v>2015</v>
      </c>
    </row>
    <row r="9" spans="1:14" s="504" customFormat="1" ht="45" customHeight="1">
      <c r="A9" s="655">
        <v>2016</v>
      </c>
      <c r="B9" s="656">
        <v>5.4</v>
      </c>
      <c r="C9" s="657">
        <v>3.8</v>
      </c>
      <c r="D9" s="651">
        <v>70.2</v>
      </c>
      <c r="E9" s="652">
        <v>47.6</v>
      </c>
      <c r="F9" s="650">
        <v>37.200000000000003</v>
      </c>
      <c r="G9" s="651">
        <v>78.099999999999994</v>
      </c>
      <c r="H9" s="659">
        <v>0.5</v>
      </c>
      <c r="I9" s="659">
        <v>0.7</v>
      </c>
      <c r="J9" s="660">
        <v>147</v>
      </c>
      <c r="K9" s="653">
        <v>0</v>
      </c>
      <c r="L9" s="653">
        <v>0</v>
      </c>
      <c r="M9" s="654">
        <v>0</v>
      </c>
      <c r="N9" s="658">
        <v>2016</v>
      </c>
    </row>
    <row r="10" spans="1:14" s="504" customFormat="1" ht="45" customHeight="1">
      <c r="A10" s="655">
        <v>2017</v>
      </c>
      <c r="B10" s="656">
        <v>32.880000000000003</v>
      </c>
      <c r="C10" s="657">
        <v>19.5</v>
      </c>
      <c r="D10" s="651">
        <v>59.306569343065682</v>
      </c>
      <c r="E10" s="652">
        <v>280.89</v>
      </c>
      <c r="F10" s="650">
        <v>215</v>
      </c>
      <c r="G10" s="651">
        <v>76.542418740432211</v>
      </c>
      <c r="H10" s="659">
        <v>0.77</v>
      </c>
      <c r="I10" s="659">
        <v>1.2</v>
      </c>
      <c r="J10" s="660">
        <v>155.84415584415584</v>
      </c>
      <c r="K10" s="653">
        <v>0</v>
      </c>
      <c r="L10" s="653">
        <v>0</v>
      </c>
      <c r="M10" s="654">
        <v>0</v>
      </c>
      <c r="N10" s="658">
        <v>2017</v>
      </c>
    </row>
    <row r="11" spans="1:14" s="504" customFormat="1" ht="45" customHeight="1">
      <c r="A11" s="655">
        <v>2018</v>
      </c>
      <c r="B11" s="656">
        <v>30.9</v>
      </c>
      <c r="C11" s="657">
        <v>18.100000000000001</v>
      </c>
      <c r="D11" s="651">
        <v>58.6</v>
      </c>
      <c r="E11" s="652">
        <v>288</v>
      </c>
      <c r="F11" s="650">
        <v>217.6</v>
      </c>
      <c r="G11" s="651">
        <v>75.599999999999994</v>
      </c>
      <c r="H11" s="659">
        <v>0.7</v>
      </c>
      <c r="I11" s="659">
        <v>1.1000000000000001</v>
      </c>
      <c r="J11" s="660">
        <v>157</v>
      </c>
      <c r="K11" s="653">
        <v>0</v>
      </c>
      <c r="L11" s="653">
        <v>0</v>
      </c>
      <c r="M11" s="654">
        <v>0</v>
      </c>
      <c r="N11" s="658">
        <v>2018</v>
      </c>
    </row>
    <row r="12" spans="1:14" s="504" customFormat="1" ht="45" customHeight="1">
      <c r="A12" s="655">
        <v>2019</v>
      </c>
      <c r="B12" s="656">
        <v>32.6</v>
      </c>
      <c r="C12" s="657">
        <v>19.2</v>
      </c>
      <c r="D12" s="651">
        <v>58.9</v>
      </c>
      <c r="E12" s="652">
        <v>289</v>
      </c>
      <c r="F12" s="650">
        <v>217.6</v>
      </c>
      <c r="G12" s="651">
        <v>75.3</v>
      </c>
      <c r="H12" s="659">
        <v>0.7</v>
      </c>
      <c r="I12" s="659">
        <v>1.1000000000000001</v>
      </c>
      <c r="J12" s="660">
        <v>157</v>
      </c>
      <c r="K12" s="653" t="s">
        <v>471</v>
      </c>
      <c r="L12" s="653" t="s">
        <v>471</v>
      </c>
      <c r="M12" s="654" t="s">
        <v>471</v>
      </c>
      <c r="N12" s="658">
        <v>2019</v>
      </c>
    </row>
    <row r="13" spans="1:14" s="818" customFormat="1" ht="45" customHeight="1">
      <c r="A13" s="655">
        <v>2020</v>
      </c>
      <c r="B13" s="656">
        <v>30.5</v>
      </c>
      <c r="C13" s="657">
        <v>19</v>
      </c>
      <c r="D13" s="651">
        <f>C13/B13*100</f>
        <v>62.295081967213115</v>
      </c>
      <c r="E13" s="652">
        <v>276.8</v>
      </c>
      <c r="F13" s="650">
        <v>213.2</v>
      </c>
      <c r="G13" s="651">
        <f>F13/E13*100</f>
        <v>77.02312138728324</v>
      </c>
      <c r="H13" s="659">
        <v>1.6</v>
      </c>
      <c r="I13" s="659">
        <v>2.6</v>
      </c>
      <c r="J13" s="660">
        <f>I13/H13*100</f>
        <v>162.5</v>
      </c>
      <c r="K13" s="653">
        <v>0</v>
      </c>
      <c r="L13" s="653">
        <v>0</v>
      </c>
      <c r="M13" s="654">
        <v>0</v>
      </c>
      <c r="N13" s="658">
        <v>2020</v>
      </c>
    </row>
    <row r="14" spans="1:14" s="818" customFormat="1" ht="45" customHeight="1">
      <c r="A14" s="655">
        <v>2021</v>
      </c>
      <c r="B14" s="656">
        <v>30.5</v>
      </c>
      <c r="C14" s="657">
        <v>19.100000000000001</v>
      </c>
      <c r="D14" s="651">
        <v>62.7</v>
      </c>
      <c r="E14" s="652">
        <v>277</v>
      </c>
      <c r="F14" s="650">
        <v>229.9</v>
      </c>
      <c r="G14" s="651">
        <v>83</v>
      </c>
      <c r="H14" s="659">
        <v>1.6</v>
      </c>
      <c r="I14" s="659">
        <v>2.7</v>
      </c>
      <c r="J14" s="660">
        <v>170</v>
      </c>
      <c r="K14" s="653">
        <v>0</v>
      </c>
      <c r="L14" s="653">
        <v>0</v>
      </c>
      <c r="M14" s="654">
        <v>0</v>
      </c>
      <c r="N14" s="658">
        <v>2021</v>
      </c>
    </row>
    <row r="15" spans="1:14" s="818" customFormat="1" ht="45" customHeight="1">
      <c r="A15" s="655">
        <v>2022</v>
      </c>
      <c r="B15" s="656">
        <v>29</v>
      </c>
      <c r="C15" s="657">
        <v>10.7</v>
      </c>
      <c r="D15" s="651">
        <v>36.799999999999997</v>
      </c>
      <c r="E15" s="652">
        <v>268</v>
      </c>
      <c r="F15" s="650">
        <v>223</v>
      </c>
      <c r="G15" s="651">
        <v>83.2</v>
      </c>
      <c r="H15" s="659">
        <v>1.8</v>
      </c>
      <c r="I15" s="659">
        <v>4</v>
      </c>
      <c r="J15" s="660">
        <v>222</v>
      </c>
      <c r="K15" s="653">
        <v>0</v>
      </c>
      <c r="L15" s="653">
        <v>0</v>
      </c>
      <c r="M15" s="654">
        <v>0</v>
      </c>
      <c r="N15" s="658">
        <v>2022</v>
      </c>
    </row>
    <row r="16" spans="1:14" s="818" customFormat="1" ht="45" customHeight="1">
      <c r="A16" s="997">
        <v>2023</v>
      </c>
      <c r="B16" s="1070">
        <v>28.5</v>
      </c>
      <c r="C16" s="998">
        <v>12</v>
      </c>
      <c r="D16" s="999">
        <v>42.105263157894733</v>
      </c>
      <c r="E16" s="1000">
        <v>273</v>
      </c>
      <c r="F16">
        <v>219</v>
      </c>
      <c r="G16" s="999">
        <v>80.219780219780219</v>
      </c>
      <c r="H16" s="1001">
        <v>8</v>
      </c>
      <c r="I16" s="1001">
        <v>12</v>
      </c>
      <c r="J16" s="1002">
        <v>150</v>
      </c>
      <c r="K16" s="1071">
        <v>0</v>
      </c>
      <c r="L16" s="1071">
        <v>0</v>
      </c>
      <c r="M16" s="1072">
        <v>0</v>
      </c>
      <c r="N16" s="988">
        <v>2023</v>
      </c>
    </row>
    <row r="17" spans="1:14" s="518" customFormat="1" ht="14.1" customHeight="1">
      <c r="A17" s="307" t="s">
        <v>392</v>
      </c>
      <c r="B17" s="661"/>
      <c r="C17" s="662"/>
      <c r="D17" s="663"/>
      <c r="E17" s="663"/>
      <c r="F17" s="663"/>
      <c r="G17" s="663"/>
      <c r="H17" s="664"/>
      <c r="I17" s="663"/>
      <c r="J17" s="663"/>
      <c r="K17" s="665"/>
      <c r="L17" s="663"/>
      <c r="M17" s="665"/>
      <c r="N17" s="306" t="s">
        <v>406</v>
      </c>
    </row>
  </sheetData>
  <mergeCells count="6">
    <mergeCell ref="A3:A6"/>
    <mergeCell ref="N3:N6"/>
    <mergeCell ref="C5:D5"/>
    <mergeCell ref="F5:G5"/>
    <mergeCell ref="I5:J5"/>
    <mergeCell ref="L5:M5"/>
  </mergeCells>
  <phoneticPr fontId="5" type="noConversion"/>
  <printOptions horizontalCentered="1" gridLines="1" gridLinesSet="0"/>
  <pageMargins left="1.2204724409448819" right="1.2204724409448819" top="1.1023622047244095" bottom="2.3228346456692917" header="0" footer="0"/>
  <pageSetup paperSize="9" scale="89" orientation="portrait" horizontalDpi="200" verticalDpi="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59"/>
  <sheetViews>
    <sheetView view="pageBreakPreview" workbookViewId="0">
      <selection activeCell="C10" sqref="C10"/>
    </sheetView>
  </sheetViews>
  <sheetFormatPr defaultRowHeight="15.75"/>
  <cols>
    <col min="1" max="1" width="8.125" style="692" customWidth="1"/>
    <col min="2" max="2" width="7" style="545" customWidth="1"/>
    <col min="3" max="3" width="10.125" style="695" customWidth="1"/>
    <col min="4" max="15" width="8.5" style="695" customWidth="1"/>
    <col min="16" max="16" width="10.5" style="692" customWidth="1"/>
    <col min="17" max="168" width="9" style="695"/>
    <col min="169" max="16384" width="9" style="692"/>
  </cols>
  <sheetData>
    <row r="1" spans="1:168" s="668" customFormat="1" ht="20.100000000000001" customHeight="1">
      <c r="A1" s="667" t="s">
        <v>180</v>
      </c>
      <c r="B1" s="667"/>
      <c r="C1" s="667"/>
      <c r="D1" s="667"/>
      <c r="E1" s="667"/>
      <c r="F1" s="667"/>
      <c r="G1" s="667"/>
      <c r="H1" s="667"/>
      <c r="I1" s="667"/>
      <c r="J1" s="667" t="s">
        <v>181</v>
      </c>
      <c r="K1" s="667"/>
      <c r="L1" s="667"/>
      <c r="M1" s="533"/>
      <c r="N1" s="533"/>
      <c r="O1" s="667"/>
      <c r="P1" s="667"/>
    </row>
    <row r="2" spans="1:168" s="669" customFormat="1" ht="20.100000000000001" customHeight="1" thickBot="1">
      <c r="A2" s="378" t="s">
        <v>230</v>
      </c>
      <c r="B2" s="413"/>
      <c r="P2" s="382" t="s">
        <v>121</v>
      </c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  <c r="AU2" s="670"/>
      <c r="AV2" s="670"/>
      <c r="AW2" s="670"/>
      <c r="AX2" s="670"/>
      <c r="AY2" s="670"/>
      <c r="AZ2" s="670"/>
      <c r="BA2" s="670"/>
      <c r="BB2" s="670"/>
      <c r="BC2" s="670"/>
      <c r="BD2" s="670"/>
      <c r="BE2" s="670"/>
      <c r="BF2" s="670"/>
      <c r="BG2" s="670"/>
      <c r="BH2" s="670"/>
      <c r="BI2" s="670"/>
      <c r="BJ2" s="670"/>
      <c r="BK2" s="670"/>
      <c r="BL2" s="670"/>
      <c r="BM2" s="670"/>
      <c r="BN2" s="670"/>
      <c r="BO2" s="670"/>
      <c r="BP2" s="670"/>
      <c r="BQ2" s="670"/>
      <c r="BR2" s="670"/>
      <c r="BS2" s="670"/>
      <c r="BT2" s="670"/>
      <c r="BU2" s="670"/>
      <c r="BV2" s="670"/>
      <c r="BW2" s="670"/>
      <c r="BX2" s="670"/>
      <c r="BY2" s="670"/>
      <c r="BZ2" s="670"/>
      <c r="CA2" s="670"/>
      <c r="CB2" s="670"/>
      <c r="CC2" s="670"/>
      <c r="CD2" s="670"/>
      <c r="CE2" s="670"/>
      <c r="CF2" s="670"/>
      <c r="CG2" s="670"/>
      <c r="CH2" s="670"/>
      <c r="CI2" s="670"/>
      <c r="CJ2" s="670"/>
      <c r="CK2" s="670"/>
      <c r="CL2" s="670"/>
      <c r="CM2" s="670"/>
      <c r="CN2" s="670"/>
      <c r="CO2" s="670"/>
      <c r="CP2" s="670"/>
      <c r="CQ2" s="670"/>
      <c r="CR2" s="670"/>
      <c r="CS2" s="670"/>
      <c r="CT2" s="670"/>
      <c r="CU2" s="670"/>
      <c r="CV2" s="670"/>
      <c r="CW2" s="670"/>
      <c r="CX2" s="670"/>
      <c r="CY2" s="670"/>
      <c r="CZ2" s="670"/>
      <c r="DA2" s="670"/>
      <c r="DB2" s="670"/>
      <c r="DC2" s="670"/>
      <c r="DD2" s="670"/>
      <c r="DE2" s="670"/>
      <c r="DF2" s="670"/>
      <c r="DG2" s="670"/>
      <c r="DH2" s="670"/>
      <c r="DI2" s="670"/>
      <c r="DJ2" s="670"/>
      <c r="DK2" s="670"/>
      <c r="DL2" s="670"/>
      <c r="DM2" s="670"/>
      <c r="DN2" s="670"/>
      <c r="DO2" s="670"/>
      <c r="DP2" s="670"/>
      <c r="DQ2" s="670"/>
      <c r="DR2" s="670"/>
      <c r="DS2" s="670"/>
      <c r="DT2" s="670"/>
      <c r="DU2" s="670"/>
      <c r="DV2" s="670"/>
      <c r="DW2" s="670"/>
      <c r="DX2" s="670"/>
      <c r="DY2" s="670"/>
      <c r="DZ2" s="670"/>
      <c r="EA2" s="670"/>
      <c r="EB2" s="670"/>
      <c r="EC2" s="670"/>
      <c r="ED2" s="670"/>
      <c r="EE2" s="670"/>
      <c r="EF2" s="670"/>
      <c r="EG2" s="670"/>
      <c r="EH2" s="670"/>
      <c r="EI2" s="670"/>
      <c r="EJ2" s="670"/>
      <c r="EK2" s="670"/>
      <c r="EL2" s="670"/>
      <c r="EM2" s="670"/>
      <c r="EN2" s="670"/>
      <c r="EO2" s="670"/>
      <c r="EP2" s="670"/>
      <c r="EQ2" s="670"/>
      <c r="ER2" s="670"/>
      <c r="ES2" s="670"/>
      <c r="ET2" s="670"/>
      <c r="EU2" s="670"/>
      <c r="EV2" s="670"/>
      <c r="EW2" s="670"/>
      <c r="EX2" s="670"/>
      <c r="EY2" s="670"/>
      <c r="EZ2" s="670"/>
      <c r="FA2" s="670"/>
      <c r="FB2" s="670"/>
      <c r="FC2" s="670"/>
      <c r="FD2" s="670"/>
      <c r="FE2" s="670"/>
      <c r="FF2" s="670"/>
      <c r="FG2" s="670"/>
      <c r="FH2" s="670"/>
      <c r="FI2" s="670"/>
      <c r="FJ2" s="670"/>
      <c r="FK2" s="670"/>
      <c r="FL2" s="670"/>
    </row>
    <row r="3" spans="1:168" s="676" customFormat="1" ht="20.25" customHeight="1" thickTop="1">
      <c r="A3" s="1084" t="s">
        <v>24</v>
      </c>
      <c r="B3" s="330" t="s">
        <v>30</v>
      </c>
      <c r="C3" s="671"/>
      <c r="D3" s="672" t="s">
        <v>31</v>
      </c>
      <c r="E3" s="672"/>
      <c r="F3" s="671"/>
      <c r="G3" s="672" t="s">
        <v>32</v>
      </c>
      <c r="H3" s="672"/>
      <c r="I3" s="673"/>
      <c r="J3" s="672" t="s">
        <v>231</v>
      </c>
      <c r="K3" s="672"/>
      <c r="L3" s="672"/>
      <c r="M3" s="674" t="s">
        <v>33</v>
      </c>
      <c r="N3" s="672"/>
      <c r="O3" s="671"/>
      <c r="P3" s="1084" t="s">
        <v>0</v>
      </c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  <c r="AC3" s="675"/>
      <c r="AD3" s="675"/>
      <c r="AE3" s="675"/>
      <c r="AF3" s="675"/>
      <c r="AG3" s="675"/>
      <c r="AH3" s="675"/>
      <c r="AI3" s="675"/>
      <c r="AJ3" s="675"/>
      <c r="AK3" s="675"/>
      <c r="AL3" s="675"/>
      <c r="AM3" s="675"/>
      <c r="AN3" s="675"/>
      <c r="AO3" s="675"/>
      <c r="AP3" s="675"/>
      <c r="AQ3" s="675"/>
      <c r="AR3" s="675"/>
      <c r="AS3" s="675"/>
      <c r="AT3" s="675"/>
      <c r="AU3" s="675"/>
      <c r="AV3" s="675"/>
      <c r="AW3" s="675"/>
      <c r="AX3" s="675"/>
      <c r="AY3" s="675"/>
      <c r="AZ3" s="675"/>
      <c r="BA3" s="675"/>
      <c r="BB3" s="675"/>
      <c r="BC3" s="675"/>
      <c r="BD3" s="675"/>
      <c r="BE3" s="675"/>
      <c r="BF3" s="675"/>
      <c r="BG3" s="675"/>
      <c r="BH3" s="675"/>
      <c r="BI3" s="675"/>
      <c r="BJ3" s="675"/>
      <c r="BK3" s="675"/>
      <c r="BL3" s="675"/>
      <c r="BM3" s="675"/>
      <c r="BN3" s="675"/>
      <c r="BO3" s="675"/>
      <c r="BP3" s="675"/>
      <c r="BQ3" s="675"/>
      <c r="BR3" s="675"/>
      <c r="BS3" s="675"/>
      <c r="BT3" s="675"/>
      <c r="BU3" s="675"/>
      <c r="BV3" s="675"/>
      <c r="BW3" s="675"/>
      <c r="BX3" s="675"/>
      <c r="BY3" s="675"/>
      <c r="BZ3" s="675"/>
      <c r="CA3" s="675"/>
      <c r="CB3" s="675"/>
      <c r="CC3" s="675"/>
      <c r="CD3" s="675"/>
      <c r="CE3" s="675"/>
      <c r="CF3" s="675"/>
      <c r="CG3" s="675"/>
      <c r="CH3" s="675"/>
      <c r="CI3" s="675"/>
      <c r="CJ3" s="675"/>
      <c r="CK3" s="675"/>
      <c r="CL3" s="675"/>
      <c r="CM3" s="675"/>
      <c r="CN3" s="675"/>
      <c r="CO3" s="675"/>
      <c r="CP3" s="675"/>
      <c r="CQ3" s="675"/>
      <c r="CR3" s="675"/>
      <c r="CS3" s="675"/>
      <c r="CT3" s="675"/>
      <c r="CU3" s="675"/>
      <c r="CV3" s="675"/>
      <c r="CW3" s="675"/>
      <c r="CX3" s="675"/>
      <c r="CY3" s="675"/>
      <c r="CZ3" s="675"/>
      <c r="DA3" s="675"/>
      <c r="DB3" s="675"/>
      <c r="DC3" s="675"/>
      <c r="DD3" s="675"/>
      <c r="DE3" s="675"/>
      <c r="DF3" s="675"/>
      <c r="DG3" s="675"/>
      <c r="DH3" s="675"/>
      <c r="DI3" s="675"/>
      <c r="DJ3" s="675"/>
      <c r="DK3" s="675"/>
      <c r="DL3" s="675"/>
      <c r="DM3" s="675"/>
      <c r="DN3" s="675"/>
      <c r="DO3" s="675"/>
      <c r="DP3" s="675"/>
      <c r="DQ3" s="675"/>
      <c r="DR3" s="675"/>
      <c r="DS3" s="675"/>
      <c r="DT3" s="675"/>
      <c r="DU3" s="675"/>
      <c r="DV3" s="675"/>
      <c r="DW3" s="675"/>
      <c r="DX3" s="675"/>
      <c r="DY3" s="675"/>
      <c r="DZ3" s="675"/>
      <c r="EA3" s="675"/>
      <c r="EB3" s="675"/>
      <c r="EC3" s="675"/>
      <c r="ED3" s="675"/>
      <c r="EE3" s="675"/>
      <c r="EF3" s="675"/>
      <c r="EG3" s="675"/>
      <c r="EH3" s="675"/>
      <c r="EI3" s="675"/>
      <c r="EJ3" s="675"/>
      <c r="EK3" s="675"/>
      <c r="EL3" s="675"/>
      <c r="EM3" s="675"/>
      <c r="EN3" s="675"/>
      <c r="EO3" s="675"/>
      <c r="EP3" s="675"/>
      <c r="EQ3" s="675"/>
      <c r="ER3" s="675"/>
      <c r="ES3" s="675"/>
      <c r="ET3" s="675"/>
      <c r="EU3" s="675"/>
      <c r="EV3" s="675"/>
      <c r="EW3" s="675"/>
      <c r="EX3" s="675"/>
      <c r="EY3" s="675"/>
      <c r="EZ3" s="675"/>
      <c r="FA3" s="675"/>
      <c r="FB3" s="675"/>
      <c r="FC3" s="675"/>
      <c r="FD3" s="675"/>
      <c r="FE3" s="675"/>
      <c r="FF3" s="675"/>
      <c r="FG3" s="675"/>
      <c r="FH3" s="675"/>
      <c r="FI3" s="675"/>
      <c r="FJ3" s="675"/>
      <c r="FK3" s="675"/>
      <c r="FL3" s="675"/>
    </row>
    <row r="4" spans="1:168" s="676" customFormat="1" ht="21.75" customHeight="1">
      <c r="A4" s="1084"/>
      <c r="B4" s="871" t="s">
        <v>13</v>
      </c>
      <c r="C4" s="872"/>
      <c r="D4" s="835" t="s">
        <v>232</v>
      </c>
      <c r="E4" s="835"/>
      <c r="F4" s="872"/>
      <c r="G4" s="835" t="s">
        <v>233</v>
      </c>
      <c r="H4" s="835"/>
      <c r="I4" s="872"/>
      <c r="J4" s="835" t="s">
        <v>234</v>
      </c>
      <c r="K4" s="835"/>
      <c r="L4" s="835"/>
      <c r="M4" s="873" t="s">
        <v>235</v>
      </c>
      <c r="N4" s="835"/>
      <c r="O4" s="872"/>
      <c r="P4" s="1084"/>
      <c r="Q4" s="675"/>
      <c r="R4" s="675"/>
      <c r="S4" s="675"/>
      <c r="T4" s="675"/>
      <c r="U4" s="675"/>
      <c r="V4" s="675"/>
      <c r="W4" s="675"/>
      <c r="X4" s="675"/>
      <c r="Y4" s="675"/>
      <c r="Z4" s="675"/>
      <c r="AA4" s="675"/>
      <c r="AB4" s="675"/>
      <c r="AC4" s="675"/>
      <c r="AD4" s="675"/>
      <c r="AE4" s="675"/>
      <c r="AF4" s="675"/>
      <c r="AG4" s="675"/>
      <c r="AH4" s="675"/>
      <c r="AI4" s="675"/>
      <c r="AJ4" s="675"/>
      <c r="AK4" s="675"/>
      <c r="AL4" s="675"/>
      <c r="AM4" s="675"/>
      <c r="AN4" s="675"/>
      <c r="AO4" s="675"/>
      <c r="AP4" s="675"/>
      <c r="AQ4" s="675"/>
      <c r="AR4" s="675"/>
      <c r="AS4" s="675"/>
      <c r="AT4" s="675"/>
      <c r="AU4" s="675"/>
      <c r="AV4" s="675"/>
      <c r="AW4" s="675"/>
      <c r="AX4" s="675"/>
      <c r="AY4" s="675"/>
      <c r="AZ4" s="675"/>
      <c r="BA4" s="675"/>
      <c r="BB4" s="675"/>
      <c r="BC4" s="675"/>
      <c r="BD4" s="675"/>
      <c r="BE4" s="675"/>
      <c r="BF4" s="675"/>
      <c r="BG4" s="675"/>
      <c r="BH4" s="675"/>
      <c r="BI4" s="675"/>
      <c r="BJ4" s="675"/>
      <c r="BK4" s="675"/>
      <c r="BL4" s="675"/>
      <c r="BM4" s="675"/>
      <c r="BN4" s="675"/>
      <c r="BO4" s="675"/>
      <c r="BP4" s="675"/>
      <c r="BQ4" s="675"/>
      <c r="BR4" s="675"/>
      <c r="BS4" s="675"/>
      <c r="BT4" s="675"/>
      <c r="BU4" s="675"/>
      <c r="BV4" s="675"/>
      <c r="BW4" s="675"/>
      <c r="BX4" s="675"/>
      <c r="BY4" s="675"/>
      <c r="BZ4" s="675"/>
      <c r="CA4" s="675"/>
      <c r="CB4" s="675"/>
      <c r="CC4" s="675"/>
      <c r="CD4" s="675"/>
      <c r="CE4" s="675"/>
      <c r="CF4" s="675"/>
      <c r="CG4" s="675"/>
      <c r="CH4" s="675"/>
      <c r="CI4" s="675"/>
      <c r="CJ4" s="675"/>
      <c r="CK4" s="675"/>
      <c r="CL4" s="675"/>
      <c r="CM4" s="675"/>
      <c r="CN4" s="675"/>
      <c r="CO4" s="675"/>
      <c r="CP4" s="675"/>
      <c r="CQ4" s="675"/>
      <c r="CR4" s="675"/>
      <c r="CS4" s="675"/>
      <c r="CT4" s="675"/>
      <c r="CU4" s="675"/>
      <c r="CV4" s="675"/>
      <c r="CW4" s="675"/>
      <c r="CX4" s="675"/>
      <c r="CY4" s="675"/>
      <c r="CZ4" s="675"/>
      <c r="DA4" s="675"/>
      <c r="DB4" s="675"/>
      <c r="DC4" s="675"/>
      <c r="DD4" s="675"/>
      <c r="DE4" s="675"/>
      <c r="DF4" s="675"/>
      <c r="DG4" s="675"/>
      <c r="DH4" s="675"/>
      <c r="DI4" s="675"/>
      <c r="DJ4" s="675"/>
      <c r="DK4" s="675"/>
      <c r="DL4" s="675"/>
      <c r="DM4" s="675"/>
      <c r="DN4" s="675"/>
      <c r="DO4" s="675"/>
      <c r="DP4" s="675"/>
      <c r="DQ4" s="675"/>
      <c r="DR4" s="675"/>
      <c r="DS4" s="675"/>
      <c r="DT4" s="675"/>
      <c r="DU4" s="675"/>
      <c r="DV4" s="675"/>
      <c r="DW4" s="675"/>
      <c r="DX4" s="675"/>
      <c r="DY4" s="675"/>
      <c r="DZ4" s="675"/>
      <c r="EA4" s="675"/>
      <c r="EB4" s="675"/>
      <c r="EC4" s="675"/>
      <c r="ED4" s="675"/>
      <c r="EE4" s="675"/>
      <c r="EF4" s="675"/>
      <c r="EG4" s="675"/>
      <c r="EH4" s="675"/>
      <c r="EI4" s="675"/>
      <c r="EJ4" s="675"/>
      <c r="EK4" s="675"/>
      <c r="EL4" s="675"/>
      <c r="EM4" s="675"/>
      <c r="EN4" s="675"/>
      <c r="EO4" s="675"/>
      <c r="EP4" s="675"/>
      <c r="EQ4" s="675"/>
      <c r="ER4" s="675"/>
      <c r="ES4" s="675"/>
      <c r="ET4" s="675"/>
      <c r="EU4" s="675"/>
      <c r="EV4" s="675"/>
      <c r="EW4" s="675"/>
      <c r="EX4" s="675"/>
      <c r="EY4" s="675"/>
      <c r="EZ4" s="675"/>
      <c r="FA4" s="675"/>
      <c r="FB4" s="675"/>
      <c r="FC4" s="675"/>
      <c r="FD4" s="675"/>
      <c r="FE4" s="675"/>
      <c r="FF4" s="675"/>
      <c r="FG4" s="675"/>
      <c r="FH4" s="675"/>
      <c r="FI4" s="675"/>
      <c r="FJ4" s="675"/>
      <c r="FK4" s="675"/>
      <c r="FL4" s="675"/>
    </row>
    <row r="5" spans="1:168" s="676" customFormat="1" ht="26.25" customHeight="1">
      <c r="A5" s="1084"/>
      <c r="B5" s="677" t="s">
        <v>22</v>
      </c>
      <c r="C5" s="678" t="s">
        <v>20</v>
      </c>
      <c r="D5" s="677" t="s">
        <v>22</v>
      </c>
      <c r="E5" s="1084" t="s">
        <v>20</v>
      </c>
      <c r="F5" s="1084"/>
      <c r="G5" s="677" t="s">
        <v>22</v>
      </c>
      <c r="H5" s="1084" t="s">
        <v>20</v>
      </c>
      <c r="I5" s="1084"/>
      <c r="J5" s="677" t="s">
        <v>22</v>
      </c>
      <c r="K5" s="1084" t="s">
        <v>20</v>
      </c>
      <c r="L5" s="1084"/>
      <c r="M5" s="289" t="s">
        <v>82</v>
      </c>
      <c r="N5" s="1084" t="s">
        <v>20</v>
      </c>
      <c r="O5" s="1084"/>
      <c r="P5" s="1084"/>
      <c r="Q5" s="675"/>
      <c r="R5" s="675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  <c r="AI5" s="675"/>
      <c r="AJ5" s="675"/>
      <c r="AK5" s="675"/>
      <c r="AL5" s="675"/>
      <c r="AM5" s="675"/>
      <c r="AN5" s="675"/>
      <c r="AO5" s="675"/>
      <c r="AP5" s="675"/>
      <c r="AQ5" s="675"/>
      <c r="AR5" s="675"/>
      <c r="AS5" s="675"/>
      <c r="AT5" s="675"/>
      <c r="AU5" s="675"/>
      <c r="AV5" s="675"/>
      <c r="AW5" s="675"/>
      <c r="AX5" s="675"/>
      <c r="AY5" s="675"/>
      <c r="AZ5" s="675"/>
      <c r="BA5" s="675"/>
      <c r="BB5" s="675"/>
      <c r="BC5" s="675"/>
      <c r="BD5" s="675"/>
      <c r="BE5" s="675"/>
      <c r="BF5" s="675"/>
      <c r="BG5" s="675"/>
      <c r="BH5" s="675"/>
      <c r="BI5" s="675"/>
      <c r="BJ5" s="675"/>
      <c r="BK5" s="675"/>
      <c r="BL5" s="675"/>
      <c r="BM5" s="675"/>
      <c r="BN5" s="675"/>
      <c r="BO5" s="675"/>
      <c r="BP5" s="675"/>
      <c r="BQ5" s="675"/>
      <c r="BR5" s="675"/>
      <c r="BS5" s="675"/>
      <c r="BT5" s="675"/>
      <c r="BU5" s="675"/>
      <c r="BV5" s="675"/>
      <c r="BW5" s="675"/>
      <c r="BX5" s="675"/>
      <c r="BY5" s="675"/>
      <c r="BZ5" s="675"/>
      <c r="CA5" s="675"/>
      <c r="CB5" s="675"/>
      <c r="CC5" s="675"/>
      <c r="CD5" s="675"/>
      <c r="CE5" s="675"/>
      <c r="CF5" s="675"/>
      <c r="CG5" s="675"/>
      <c r="CH5" s="675"/>
      <c r="CI5" s="675"/>
      <c r="CJ5" s="675"/>
      <c r="CK5" s="675"/>
      <c r="CL5" s="675"/>
      <c r="CM5" s="675"/>
      <c r="CN5" s="675"/>
      <c r="CO5" s="675"/>
      <c r="CP5" s="675"/>
      <c r="CQ5" s="675"/>
      <c r="CR5" s="675"/>
      <c r="CS5" s="675"/>
      <c r="CT5" s="675"/>
      <c r="CU5" s="675"/>
      <c r="CV5" s="675"/>
      <c r="CW5" s="675"/>
      <c r="CX5" s="675"/>
      <c r="CY5" s="675"/>
      <c r="CZ5" s="675"/>
      <c r="DA5" s="675"/>
      <c r="DB5" s="675"/>
      <c r="DC5" s="675"/>
      <c r="DD5" s="675"/>
      <c r="DE5" s="675"/>
      <c r="DF5" s="675"/>
      <c r="DG5" s="675"/>
      <c r="DH5" s="675"/>
      <c r="DI5" s="675"/>
      <c r="DJ5" s="675"/>
      <c r="DK5" s="675"/>
      <c r="DL5" s="675"/>
      <c r="DM5" s="675"/>
      <c r="DN5" s="675"/>
      <c r="DO5" s="675"/>
      <c r="DP5" s="675"/>
      <c r="DQ5" s="675"/>
      <c r="DR5" s="675"/>
      <c r="DS5" s="675"/>
      <c r="DT5" s="675"/>
      <c r="DU5" s="675"/>
      <c r="DV5" s="675"/>
      <c r="DW5" s="675"/>
      <c r="DX5" s="675"/>
      <c r="DY5" s="675"/>
      <c r="DZ5" s="675"/>
      <c r="EA5" s="675"/>
      <c r="EB5" s="675"/>
      <c r="EC5" s="675"/>
      <c r="ED5" s="675"/>
      <c r="EE5" s="675"/>
      <c r="EF5" s="675"/>
      <c r="EG5" s="675"/>
      <c r="EH5" s="675"/>
      <c r="EI5" s="675"/>
      <c r="EJ5" s="675"/>
      <c r="EK5" s="675"/>
      <c r="EL5" s="675"/>
      <c r="EM5" s="675"/>
      <c r="EN5" s="675"/>
      <c r="EO5" s="675"/>
      <c r="EP5" s="675"/>
      <c r="EQ5" s="675"/>
      <c r="ER5" s="675"/>
      <c r="ES5" s="675"/>
      <c r="ET5" s="675"/>
      <c r="EU5" s="675"/>
      <c r="EV5" s="675"/>
      <c r="EW5" s="675"/>
      <c r="EX5" s="675"/>
      <c r="EY5" s="675"/>
      <c r="EZ5" s="675"/>
      <c r="FA5" s="675"/>
      <c r="FB5" s="675"/>
      <c r="FC5" s="675"/>
      <c r="FD5" s="675"/>
      <c r="FE5" s="675"/>
      <c r="FF5" s="675"/>
      <c r="FG5" s="675"/>
      <c r="FH5" s="675"/>
      <c r="FI5" s="675"/>
      <c r="FJ5" s="675"/>
      <c r="FK5" s="675"/>
      <c r="FL5" s="675"/>
    </row>
    <row r="6" spans="1:168" s="877" customFormat="1" ht="27" customHeight="1">
      <c r="A6" s="1084"/>
      <c r="B6" s="874" t="s">
        <v>14</v>
      </c>
      <c r="C6" s="875" t="s">
        <v>17</v>
      </c>
      <c r="D6" s="874" t="s">
        <v>14</v>
      </c>
      <c r="E6" s="875" t="s">
        <v>17</v>
      </c>
      <c r="F6" s="679" t="s">
        <v>106</v>
      </c>
      <c r="G6" s="874" t="s">
        <v>14</v>
      </c>
      <c r="H6" s="875" t="s">
        <v>17</v>
      </c>
      <c r="I6" s="679" t="s">
        <v>106</v>
      </c>
      <c r="J6" s="876" t="s">
        <v>14</v>
      </c>
      <c r="K6" s="875" t="s">
        <v>17</v>
      </c>
      <c r="L6" s="679" t="s">
        <v>106</v>
      </c>
      <c r="M6" s="680" t="s">
        <v>14</v>
      </c>
      <c r="N6" s="875" t="s">
        <v>17</v>
      </c>
      <c r="O6" s="679" t="s">
        <v>106</v>
      </c>
      <c r="P6" s="1084"/>
      <c r="Q6" s="681"/>
      <c r="R6" s="681"/>
      <c r="S6" s="681"/>
      <c r="T6" s="681"/>
      <c r="U6" s="681"/>
      <c r="V6" s="681"/>
      <c r="W6" s="681"/>
      <c r="X6" s="681"/>
      <c r="Y6" s="681"/>
      <c r="Z6" s="681"/>
      <c r="AA6" s="681"/>
      <c r="AB6" s="681"/>
      <c r="AC6" s="681"/>
      <c r="AD6" s="681"/>
      <c r="AE6" s="681"/>
      <c r="AF6" s="681"/>
      <c r="AG6" s="681"/>
      <c r="AH6" s="681"/>
      <c r="AI6" s="681"/>
      <c r="AJ6" s="681"/>
      <c r="AK6" s="681"/>
      <c r="AL6" s="681"/>
      <c r="AM6" s="681"/>
      <c r="AN6" s="681"/>
      <c r="AO6" s="681"/>
      <c r="AP6" s="681"/>
      <c r="AQ6" s="681"/>
      <c r="AR6" s="681"/>
      <c r="AS6" s="681"/>
      <c r="AT6" s="681"/>
      <c r="AU6" s="681"/>
      <c r="AV6" s="681"/>
      <c r="AW6" s="681"/>
      <c r="AX6" s="681"/>
      <c r="AY6" s="681"/>
      <c r="AZ6" s="681"/>
      <c r="BA6" s="681"/>
      <c r="BB6" s="681"/>
      <c r="BC6" s="681"/>
      <c r="BD6" s="681"/>
      <c r="BE6" s="681"/>
      <c r="BF6" s="681"/>
      <c r="BG6" s="681"/>
      <c r="BH6" s="681"/>
      <c r="BI6" s="681"/>
      <c r="BJ6" s="681"/>
      <c r="BK6" s="681"/>
      <c r="BL6" s="681"/>
      <c r="BM6" s="681"/>
      <c r="BN6" s="681"/>
      <c r="BO6" s="681"/>
      <c r="BP6" s="681"/>
      <c r="BQ6" s="681"/>
      <c r="BR6" s="681"/>
      <c r="BS6" s="681"/>
      <c r="BT6" s="681"/>
      <c r="BU6" s="681"/>
      <c r="BV6" s="681"/>
      <c r="BW6" s="681"/>
      <c r="BX6" s="681"/>
      <c r="BY6" s="681"/>
      <c r="BZ6" s="681"/>
      <c r="CA6" s="681"/>
      <c r="CB6" s="681"/>
      <c r="CC6" s="681"/>
      <c r="CD6" s="681"/>
      <c r="CE6" s="681"/>
      <c r="CF6" s="681"/>
      <c r="CG6" s="681"/>
      <c r="CH6" s="681"/>
      <c r="CI6" s="681"/>
      <c r="CJ6" s="681"/>
      <c r="CK6" s="681"/>
      <c r="CL6" s="681"/>
      <c r="CM6" s="681"/>
      <c r="CN6" s="681"/>
      <c r="CO6" s="681"/>
      <c r="CP6" s="681"/>
      <c r="CQ6" s="681"/>
      <c r="CR6" s="681"/>
      <c r="CS6" s="681"/>
      <c r="CT6" s="681"/>
      <c r="CU6" s="681"/>
      <c r="CV6" s="681"/>
      <c r="CW6" s="681"/>
      <c r="CX6" s="681"/>
      <c r="CY6" s="681"/>
      <c r="CZ6" s="681"/>
      <c r="DA6" s="681"/>
      <c r="DB6" s="681"/>
      <c r="DC6" s="681"/>
      <c r="DD6" s="681"/>
      <c r="DE6" s="681"/>
      <c r="DF6" s="681"/>
      <c r="DG6" s="681"/>
      <c r="DH6" s="681"/>
      <c r="DI6" s="681"/>
      <c r="DJ6" s="681"/>
      <c r="DK6" s="681"/>
      <c r="DL6" s="681"/>
      <c r="DM6" s="681"/>
      <c r="DN6" s="681"/>
      <c r="DO6" s="681"/>
      <c r="DP6" s="681"/>
      <c r="DQ6" s="681"/>
      <c r="DR6" s="681"/>
      <c r="DS6" s="681"/>
      <c r="DT6" s="681"/>
      <c r="DU6" s="681"/>
      <c r="DV6" s="681"/>
      <c r="DW6" s="681"/>
      <c r="DX6" s="681"/>
      <c r="DY6" s="681"/>
      <c r="DZ6" s="681"/>
      <c r="EA6" s="681"/>
      <c r="EB6" s="681"/>
      <c r="EC6" s="681"/>
      <c r="ED6" s="681"/>
      <c r="EE6" s="681"/>
      <c r="EF6" s="681"/>
      <c r="EG6" s="681"/>
      <c r="EH6" s="681"/>
      <c r="EI6" s="681"/>
      <c r="EJ6" s="681"/>
      <c r="EK6" s="681"/>
      <c r="EL6" s="681"/>
      <c r="EM6" s="681"/>
      <c r="EN6" s="681"/>
      <c r="EO6" s="681"/>
      <c r="EP6" s="681"/>
      <c r="EQ6" s="681"/>
      <c r="ER6" s="681"/>
      <c r="ES6" s="681"/>
      <c r="ET6" s="681"/>
      <c r="EU6" s="681"/>
      <c r="EV6" s="681"/>
      <c r="EW6" s="681"/>
      <c r="EX6" s="681"/>
      <c r="EY6" s="681"/>
      <c r="EZ6" s="681"/>
      <c r="FA6" s="681"/>
      <c r="FB6" s="681"/>
      <c r="FC6" s="681"/>
      <c r="FD6" s="681"/>
      <c r="FE6" s="681"/>
      <c r="FF6" s="681"/>
      <c r="FG6" s="681"/>
      <c r="FH6" s="681"/>
      <c r="FI6" s="681"/>
      <c r="FJ6" s="681"/>
      <c r="FK6" s="681"/>
      <c r="FL6" s="681"/>
    </row>
    <row r="7" spans="1:168" s="685" customFormat="1" ht="44.65" customHeight="1">
      <c r="A7" s="687">
        <v>2014</v>
      </c>
      <c r="B7" s="682">
        <f t="shared" ref="B7:C9" si="0">SUM(D7+G7+J7+M7)</f>
        <v>53.856000000000002</v>
      </c>
      <c r="C7" s="682">
        <f t="shared" si="0"/>
        <v>909.43439795999996</v>
      </c>
      <c r="D7" s="688">
        <v>0</v>
      </c>
      <c r="E7" s="688">
        <v>0</v>
      </c>
      <c r="F7" s="689">
        <v>0</v>
      </c>
      <c r="G7" s="683">
        <v>50.094000000000001</v>
      </c>
      <c r="H7" s="682">
        <v>867.8785499999999</v>
      </c>
      <c r="I7" s="651">
        <v>1732.5</v>
      </c>
      <c r="J7" s="651">
        <v>0.99</v>
      </c>
      <c r="K7" s="651">
        <v>8.3308499999999999</v>
      </c>
      <c r="L7" s="651">
        <v>841.5</v>
      </c>
      <c r="M7" s="683">
        <v>2.7719999999999998</v>
      </c>
      <c r="N7" s="683">
        <v>33.224997960000003</v>
      </c>
      <c r="O7" s="684">
        <v>1198.5930000000001</v>
      </c>
      <c r="P7" s="686">
        <v>2014</v>
      </c>
    </row>
    <row r="8" spans="1:168" s="685" customFormat="1" ht="44.65" customHeight="1">
      <c r="A8" s="687">
        <v>2015</v>
      </c>
      <c r="B8" s="682">
        <f t="shared" si="0"/>
        <v>54.4</v>
      </c>
      <c r="C8" s="682">
        <f t="shared" si="0"/>
        <v>1013</v>
      </c>
      <c r="D8" s="688">
        <v>0</v>
      </c>
      <c r="E8" s="688">
        <v>0</v>
      </c>
      <c r="F8" s="689">
        <v>0</v>
      </c>
      <c r="G8" s="683">
        <v>50.6</v>
      </c>
      <c r="H8" s="682">
        <v>966</v>
      </c>
      <c r="I8" s="651">
        <v>1910</v>
      </c>
      <c r="J8" s="651">
        <v>1</v>
      </c>
      <c r="K8" s="651">
        <v>12</v>
      </c>
      <c r="L8" s="651">
        <v>1150</v>
      </c>
      <c r="M8" s="683">
        <v>2.8</v>
      </c>
      <c r="N8" s="683">
        <v>35</v>
      </c>
      <c r="O8" s="684">
        <v>1250</v>
      </c>
      <c r="P8" s="686">
        <v>2015</v>
      </c>
    </row>
    <row r="9" spans="1:168" s="685" customFormat="1" ht="44.65" customHeight="1">
      <c r="A9" s="687">
        <v>2016</v>
      </c>
      <c r="B9" s="682">
        <f t="shared" si="0"/>
        <v>54.6</v>
      </c>
      <c r="C9" s="682">
        <f t="shared" si="0"/>
        <v>1015</v>
      </c>
      <c r="D9" s="688">
        <v>0</v>
      </c>
      <c r="E9" s="688">
        <v>0</v>
      </c>
      <c r="F9" s="689">
        <v>0</v>
      </c>
      <c r="G9" s="683">
        <v>50.6</v>
      </c>
      <c r="H9" s="682">
        <v>967</v>
      </c>
      <c r="I9" s="651">
        <v>1910</v>
      </c>
      <c r="J9" s="651">
        <v>1.2</v>
      </c>
      <c r="K9" s="651">
        <v>13</v>
      </c>
      <c r="L9" s="651">
        <v>1148</v>
      </c>
      <c r="M9" s="683">
        <v>2.8</v>
      </c>
      <c r="N9" s="683">
        <v>35</v>
      </c>
      <c r="O9" s="684">
        <v>1250</v>
      </c>
      <c r="P9" s="686">
        <v>2016</v>
      </c>
    </row>
    <row r="10" spans="1:168" s="685" customFormat="1" ht="44.65" customHeight="1">
      <c r="A10" s="687">
        <v>2017</v>
      </c>
      <c r="B10" s="682">
        <v>54.6</v>
      </c>
      <c r="C10" s="682">
        <v>1013.9</v>
      </c>
      <c r="D10" s="688">
        <v>0</v>
      </c>
      <c r="E10" s="688">
        <v>0</v>
      </c>
      <c r="F10" s="689">
        <v>0</v>
      </c>
      <c r="G10" s="683">
        <v>49.53</v>
      </c>
      <c r="H10" s="682">
        <v>952.4</v>
      </c>
      <c r="I10" s="651">
        <v>1923</v>
      </c>
      <c r="J10" s="651">
        <v>1.2</v>
      </c>
      <c r="K10" s="651">
        <v>13</v>
      </c>
      <c r="L10" s="651">
        <v>1148</v>
      </c>
      <c r="M10" s="683">
        <v>3.87</v>
      </c>
      <c r="N10" s="683">
        <v>48.5</v>
      </c>
      <c r="O10" s="684">
        <v>1253</v>
      </c>
      <c r="P10" s="686">
        <v>2017</v>
      </c>
    </row>
    <row r="11" spans="1:168" s="685" customFormat="1" ht="44.65" customHeight="1">
      <c r="A11" s="687">
        <v>2018</v>
      </c>
      <c r="B11" s="682">
        <v>51.3</v>
      </c>
      <c r="C11" s="682">
        <v>941.5</v>
      </c>
      <c r="D11" s="688">
        <v>0</v>
      </c>
      <c r="E11" s="688">
        <v>0</v>
      </c>
      <c r="F11" s="689">
        <v>0</v>
      </c>
      <c r="G11" s="683">
        <v>46.2</v>
      </c>
      <c r="H11" s="682">
        <v>881.5</v>
      </c>
      <c r="I11" s="651">
        <v>1908</v>
      </c>
      <c r="J11" s="651">
        <v>1.1000000000000001</v>
      </c>
      <c r="K11" s="651">
        <v>12</v>
      </c>
      <c r="L11" s="651">
        <v>1090.9000000000001</v>
      </c>
      <c r="M11" s="683">
        <v>4</v>
      </c>
      <c r="N11" s="683">
        <v>48</v>
      </c>
      <c r="O11" s="684">
        <v>1200</v>
      </c>
      <c r="P11" s="686">
        <v>2018</v>
      </c>
    </row>
    <row r="12" spans="1:168" s="685" customFormat="1" ht="44.65" customHeight="1">
      <c r="A12" s="687">
        <v>2019</v>
      </c>
      <c r="B12" s="682">
        <v>53.3</v>
      </c>
      <c r="C12" s="682">
        <v>956.2</v>
      </c>
      <c r="D12" s="688">
        <v>0</v>
      </c>
      <c r="E12" s="688">
        <v>0</v>
      </c>
      <c r="F12" s="689">
        <v>0</v>
      </c>
      <c r="G12" s="683">
        <v>46.4</v>
      </c>
      <c r="H12" s="682">
        <v>888.2</v>
      </c>
      <c r="I12" s="651">
        <v>1914.2</v>
      </c>
      <c r="J12" s="651">
        <v>2.6</v>
      </c>
      <c r="K12" s="651">
        <v>14.8</v>
      </c>
      <c r="L12" s="651">
        <v>569</v>
      </c>
      <c r="M12" s="683">
        <v>4.3</v>
      </c>
      <c r="N12" s="683">
        <v>53.2</v>
      </c>
      <c r="O12" s="684">
        <v>1237.2</v>
      </c>
      <c r="P12" s="686">
        <v>2019</v>
      </c>
    </row>
    <row r="13" spans="1:168" s="819" customFormat="1" ht="44.65" customHeight="1">
      <c r="A13" s="687">
        <v>2020</v>
      </c>
      <c r="B13" s="682">
        <f>D13+G13+J13+M13</f>
        <v>58.17</v>
      </c>
      <c r="C13" s="682">
        <f>E13+H13+K13+N13</f>
        <v>1610.4</v>
      </c>
      <c r="D13">
        <v>4.9000000000000004</v>
      </c>
      <c r="E13">
        <v>47.4</v>
      </c>
      <c r="F13">
        <f>E13/D13*100</f>
        <v>967.34693877551013</v>
      </c>
      <c r="G13" s="683">
        <v>46.4</v>
      </c>
      <c r="H13" s="682">
        <v>1460</v>
      </c>
      <c r="I13" s="651">
        <f>H13/G13*100</f>
        <v>3146.5517241379312</v>
      </c>
      <c r="J13" s="651">
        <v>2.6</v>
      </c>
      <c r="K13" s="651">
        <v>14.8</v>
      </c>
      <c r="L13" s="651">
        <f>K13/J13*100</f>
        <v>569.23076923076928</v>
      </c>
      <c r="M13" s="683">
        <v>4.2699999999999996</v>
      </c>
      <c r="N13" s="683">
        <v>88.2</v>
      </c>
      <c r="O13" s="684">
        <f>N13/M13*100</f>
        <v>2065.5737704918033</v>
      </c>
      <c r="P13" s="686">
        <v>2020</v>
      </c>
    </row>
    <row r="14" spans="1:168" s="819" customFormat="1" ht="44.65" customHeight="1">
      <c r="A14" s="687">
        <v>2021</v>
      </c>
      <c r="B14" s="682">
        <v>58.17</v>
      </c>
      <c r="C14" s="682">
        <v>1624.6</v>
      </c>
      <c r="D14">
        <v>4.9000000000000004</v>
      </c>
      <c r="E14">
        <v>56</v>
      </c>
      <c r="F14">
        <v>1120</v>
      </c>
      <c r="G14" s="683">
        <v>46.4</v>
      </c>
      <c r="H14" s="682">
        <v>1503.3</v>
      </c>
      <c r="I14" s="651">
        <v>3240</v>
      </c>
      <c r="J14" s="651">
        <v>2.6</v>
      </c>
      <c r="K14" s="651">
        <v>15</v>
      </c>
      <c r="L14" s="651">
        <v>580</v>
      </c>
      <c r="M14" s="683">
        <v>4.2699999999999996</v>
      </c>
      <c r="N14" s="683">
        <v>50.3</v>
      </c>
      <c r="O14" s="684">
        <v>1172</v>
      </c>
      <c r="P14" s="686">
        <v>2021</v>
      </c>
    </row>
    <row r="15" spans="1:168" s="819" customFormat="1" ht="44.65" customHeight="1">
      <c r="A15" s="687">
        <v>2022</v>
      </c>
      <c r="B15" s="682">
        <v>46.999999999999993</v>
      </c>
      <c r="C15" s="682">
        <v>1314.26623</v>
      </c>
      <c r="D15">
        <v>4.9000000000000004</v>
      </c>
      <c r="E15">
        <v>41.500060000000005</v>
      </c>
      <c r="F15">
        <v>846.94</v>
      </c>
      <c r="G15" s="683">
        <v>35.299999999999997</v>
      </c>
      <c r="H15" s="682">
        <v>1152</v>
      </c>
      <c r="I15" s="651">
        <v>3263.46</v>
      </c>
      <c r="J15" s="651">
        <v>2.9</v>
      </c>
      <c r="K15" s="651">
        <v>31.199939999999998</v>
      </c>
      <c r="L15" s="651">
        <v>1075.8599999999999</v>
      </c>
      <c r="M15" s="683">
        <v>3.9</v>
      </c>
      <c r="N15" s="683">
        <v>89.56622999999999</v>
      </c>
      <c r="O15" s="651">
        <v>2296.5700000000002</v>
      </c>
      <c r="P15">
        <v>2022</v>
      </c>
    </row>
    <row r="16" spans="1:168" s="819" customFormat="1" ht="44.65" customHeight="1">
      <c r="A16" s="1003">
        <v>2023</v>
      </c>
      <c r="B16" s="1005">
        <v>47</v>
      </c>
      <c r="C16" s="1005">
        <v>1326.308</v>
      </c>
      <c r="D16">
        <v>6.9</v>
      </c>
      <c r="E16">
        <v>59.5</v>
      </c>
      <c r="F16">
        <v>862.31884057971013</v>
      </c>
      <c r="G16" s="1006">
        <v>33.1</v>
      </c>
      <c r="H16" s="1005">
        <v>1150</v>
      </c>
      <c r="I16" s="999">
        <v>3474.320241691843</v>
      </c>
      <c r="J16" s="999">
        <v>3</v>
      </c>
      <c r="K16" s="999">
        <v>29</v>
      </c>
      <c r="L16" s="999">
        <v>966.66666666666663</v>
      </c>
      <c r="M16" s="1006">
        <v>4</v>
      </c>
      <c r="N16" s="1006">
        <v>87.808000000000007</v>
      </c>
      <c r="O16" s="999">
        <v>2195.2000000000003</v>
      </c>
      <c r="P16" s="1004">
        <v>2023</v>
      </c>
    </row>
    <row r="17" spans="1:168" s="878" customFormat="1" ht="15" customHeight="1">
      <c r="A17" s="1084" t="s">
        <v>391</v>
      </c>
      <c r="B17" s="1084"/>
      <c r="C17" s="1084"/>
      <c r="D17" s="690"/>
      <c r="E17" s="690"/>
      <c r="F17" s="690"/>
      <c r="G17" s="690"/>
      <c r="H17" s="690"/>
      <c r="I17" s="690"/>
      <c r="J17" s="690"/>
      <c r="K17" s="690"/>
      <c r="L17" s="690"/>
      <c r="M17" s="690"/>
      <c r="N17" s="690"/>
      <c r="O17" s="690"/>
      <c r="P17" s="306" t="s">
        <v>405</v>
      </c>
      <c r="Q17" s="691"/>
      <c r="R17" s="691"/>
      <c r="S17" s="691"/>
      <c r="T17" s="691"/>
      <c r="U17" s="691"/>
      <c r="V17" s="691"/>
      <c r="W17" s="691"/>
      <c r="X17" s="691"/>
      <c r="Y17" s="691"/>
      <c r="Z17" s="691"/>
      <c r="AA17" s="691"/>
      <c r="AB17" s="691"/>
      <c r="AC17" s="691"/>
      <c r="AD17" s="691"/>
      <c r="AE17" s="691"/>
      <c r="AF17" s="691"/>
      <c r="AG17" s="691"/>
      <c r="AH17" s="691"/>
      <c r="AI17" s="691"/>
      <c r="AJ17" s="691"/>
      <c r="AK17" s="691"/>
      <c r="AL17" s="691"/>
      <c r="AM17" s="691"/>
      <c r="AN17" s="691"/>
      <c r="AO17" s="691"/>
      <c r="AP17" s="691"/>
      <c r="AQ17" s="691"/>
      <c r="AR17" s="691"/>
      <c r="AS17" s="691"/>
      <c r="AT17" s="691"/>
      <c r="AU17" s="691"/>
      <c r="AV17" s="691"/>
      <c r="AW17" s="691"/>
      <c r="AX17" s="691"/>
      <c r="AY17" s="691"/>
      <c r="AZ17" s="691"/>
      <c r="BA17" s="691"/>
      <c r="BB17" s="691"/>
      <c r="BC17" s="691"/>
      <c r="BD17" s="691"/>
      <c r="BE17" s="691"/>
      <c r="BF17" s="691"/>
      <c r="BG17" s="691"/>
      <c r="BH17" s="691"/>
      <c r="BI17" s="691"/>
      <c r="BJ17" s="691"/>
      <c r="BK17" s="691"/>
      <c r="BL17" s="691"/>
      <c r="BM17" s="691"/>
      <c r="BN17" s="691"/>
      <c r="BO17" s="691"/>
      <c r="BP17" s="691"/>
      <c r="BQ17" s="691"/>
      <c r="BR17" s="691"/>
      <c r="BS17" s="691"/>
      <c r="BT17" s="691"/>
      <c r="BU17" s="691"/>
      <c r="BV17" s="691"/>
      <c r="BW17" s="691"/>
      <c r="BX17" s="691"/>
      <c r="BY17" s="691"/>
      <c r="BZ17" s="691"/>
      <c r="CA17" s="691"/>
      <c r="CB17" s="691"/>
      <c r="CC17" s="691"/>
      <c r="CD17" s="691"/>
      <c r="CE17" s="691"/>
      <c r="CF17" s="691"/>
      <c r="CG17" s="691"/>
      <c r="CH17" s="691"/>
      <c r="CI17" s="691"/>
      <c r="CJ17" s="691"/>
      <c r="CK17" s="691"/>
      <c r="CL17" s="691"/>
      <c r="CM17" s="691"/>
      <c r="CN17" s="691"/>
      <c r="CO17" s="691"/>
      <c r="CP17" s="691"/>
      <c r="CQ17" s="691"/>
      <c r="CR17" s="691"/>
      <c r="CS17" s="691"/>
      <c r="CT17" s="691"/>
      <c r="CU17" s="691"/>
      <c r="CV17" s="691"/>
      <c r="CW17" s="691"/>
      <c r="CX17" s="691"/>
      <c r="CY17" s="691"/>
      <c r="CZ17" s="691"/>
      <c r="DA17" s="691"/>
      <c r="DB17" s="691"/>
      <c r="DC17" s="691"/>
      <c r="DD17" s="691"/>
      <c r="DE17" s="691"/>
      <c r="DF17" s="691"/>
      <c r="DG17" s="691"/>
      <c r="DH17" s="691"/>
      <c r="DI17" s="691"/>
      <c r="DJ17" s="691"/>
      <c r="DK17" s="691"/>
      <c r="DL17" s="691"/>
      <c r="DM17" s="691"/>
      <c r="DN17" s="691"/>
      <c r="DO17" s="691"/>
      <c r="DP17" s="691"/>
      <c r="DQ17" s="691"/>
      <c r="DR17" s="691"/>
      <c r="DS17" s="691"/>
      <c r="DT17" s="691"/>
      <c r="DU17" s="691"/>
      <c r="DV17" s="691"/>
      <c r="DW17" s="691"/>
      <c r="DX17" s="691"/>
      <c r="DY17" s="691"/>
      <c r="DZ17" s="691"/>
      <c r="EA17" s="691"/>
      <c r="EB17" s="691"/>
      <c r="EC17" s="691"/>
      <c r="ED17" s="691"/>
      <c r="EE17" s="691"/>
      <c r="EF17" s="691"/>
      <c r="EG17" s="691"/>
      <c r="EH17" s="691"/>
      <c r="EI17" s="691"/>
      <c r="EJ17" s="691"/>
      <c r="EK17" s="691"/>
      <c r="EL17" s="691"/>
      <c r="EM17" s="691"/>
      <c r="EN17" s="691"/>
      <c r="EO17" s="691"/>
      <c r="EP17" s="691"/>
      <c r="EQ17" s="691"/>
      <c r="ER17" s="691"/>
      <c r="ES17" s="691"/>
      <c r="ET17" s="691"/>
      <c r="EU17" s="691"/>
      <c r="EV17" s="691"/>
      <c r="EW17" s="691"/>
      <c r="EX17" s="691"/>
      <c r="EY17" s="691"/>
      <c r="EZ17" s="691"/>
      <c r="FA17" s="691"/>
      <c r="FB17" s="691"/>
      <c r="FC17" s="691"/>
      <c r="FD17" s="691"/>
      <c r="FE17" s="691"/>
      <c r="FF17" s="691"/>
      <c r="FG17" s="691"/>
      <c r="FH17" s="691"/>
      <c r="FI17" s="691"/>
      <c r="FJ17" s="691"/>
      <c r="FK17" s="691"/>
      <c r="FL17" s="691"/>
    </row>
    <row r="18" spans="1:168" ht="16.5" customHeight="1">
      <c r="B18" s="693"/>
      <c r="C18" s="694"/>
      <c r="D18" s="694"/>
      <c r="E18" s="694"/>
      <c r="F18" s="694"/>
      <c r="G18" s="694"/>
      <c r="H18" s="694"/>
      <c r="I18" s="694"/>
      <c r="J18" s="694"/>
      <c r="K18" s="694"/>
      <c r="L18" s="694"/>
      <c r="M18" s="694"/>
      <c r="N18" s="694"/>
      <c r="O18" s="694"/>
    </row>
    <row r="19" spans="1:168" ht="15.75" customHeight="1">
      <c r="B19" s="693"/>
      <c r="C19" s="694"/>
      <c r="D19" s="694"/>
      <c r="E19" s="694"/>
      <c r="F19" s="694"/>
      <c r="G19" s="694"/>
      <c r="H19" s="694"/>
      <c r="I19" s="694"/>
      <c r="J19" s="694"/>
      <c r="K19" s="694"/>
      <c r="L19" s="694"/>
      <c r="M19" s="694"/>
      <c r="N19" s="694"/>
      <c r="O19" s="694"/>
    </row>
    <row r="20" spans="1:168" ht="12">
      <c r="B20" s="693"/>
      <c r="C20" s="694"/>
      <c r="D20" s="694"/>
      <c r="E20" s="694"/>
      <c r="F20" s="694"/>
      <c r="G20" s="694"/>
      <c r="H20" s="694"/>
      <c r="I20" s="694"/>
      <c r="J20" s="694"/>
      <c r="K20" s="694"/>
      <c r="L20" s="694"/>
      <c r="M20" s="694"/>
      <c r="N20" s="694"/>
      <c r="O20" s="694"/>
    </row>
    <row r="21" spans="1:168" ht="12">
      <c r="B21" s="693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</row>
    <row r="22" spans="1:168" ht="12">
      <c r="B22" s="693"/>
      <c r="C22" s="694"/>
      <c r="D22" s="694"/>
      <c r="E22" s="694"/>
      <c r="F22" s="694"/>
      <c r="G22" s="694"/>
      <c r="H22" s="694"/>
      <c r="I22" s="694"/>
      <c r="J22" s="694"/>
      <c r="K22" s="694"/>
      <c r="L22" s="694"/>
      <c r="M22" s="694"/>
      <c r="N22" s="694"/>
      <c r="O22" s="694"/>
    </row>
    <row r="23" spans="1:168" ht="12">
      <c r="B23" s="693"/>
      <c r="D23" s="694"/>
      <c r="E23" s="694"/>
      <c r="F23" s="694"/>
      <c r="G23" s="694"/>
      <c r="H23" s="694"/>
      <c r="M23" s="694"/>
      <c r="N23" s="694"/>
      <c r="O23" s="694"/>
    </row>
    <row r="24" spans="1:168" ht="12">
      <c r="B24" s="693"/>
      <c r="C24" s="694"/>
      <c r="D24" s="694"/>
      <c r="E24" s="694"/>
      <c r="F24" s="694"/>
      <c r="G24" s="694"/>
      <c r="H24" s="694"/>
      <c r="I24" s="694"/>
      <c r="J24" s="694"/>
      <c r="K24" s="694"/>
      <c r="L24" s="694"/>
      <c r="M24" s="694"/>
      <c r="O24" s="694"/>
    </row>
    <row r="25" spans="1:168" ht="12">
      <c r="B25" s="693"/>
      <c r="C25" s="694"/>
      <c r="D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</row>
    <row r="26" spans="1:168" ht="12">
      <c r="A26" s="694"/>
      <c r="B26" s="693"/>
      <c r="C26" s="694"/>
      <c r="D26" s="694"/>
      <c r="E26" s="694"/>
      <c r="F26" s="694"/>
      <c r="G26" s="694"/>
      <c r="H26" s="694"/>
      <c r="I26" s="694"/>
      <c r="J26" s="694"/>
      <c r="K26" s="694"/>
      <c r="L26" s="694"/>
      <c r="M26" s="694"/>
      <c r="O26" s="694"/>
      <c r="P26" s="694"/>
    </row>
    <row r="27" spans="1:168" ht="12">
      <c r="B27" s="693"/>
      <c r="C27" s="694"/>
      <c r="D27" s="694"/>
      <c r="E27" s="694"/>
      <c r="F27" s="694"/>
      <c r="G27" s="694"/>
      <c r="I27" s="694"/>
      <c r="J27" s="694"/>
      <c r="K27" s="694"/>
      <c r="L27" s="694"/>
      <c r="M27" s="694"/>
      <c r="O27" s="694"/>
    </row>
    <row r="28" spans="1:168" ht="12">
      <c r="B28" s="693"/>
      <c r="C28" s="694"/>
      <c r="D28" s="694"/>
      <c r="E28" s="694"/>
      <c r="F28" s="694"/>
      <c r="G28" s="694"/>
      <c r="H28" s="694"/>
      <c r="I28" s="694"/>
      <c r="J28" s="694"/>
      <c r="K28" s="694"/>
      <c r="L28" s="694"/>
      <c r="M28" s="694"/>
      <c r="N28" s="694"/>
      <c r="O28" s="694"/>
    </row>
    <row r="29" spans="1:168" ht="12">
      <c r="B29" s="693"/>
      <c r="C29" s="694"/>
      <c r="D29" s="694"/>
      <c r="E29" s="694"/>
      <c r="F29" s="694"/>
      <c r="G29" s="694"/>
      <c r="H29" s="694"/>
      <c r="I29" s="694"/>
      <c r="J29" s="694"/>
      <c r="K29" s="694"/>
      <c r="L29" s="694"/>
      <c r="M29" s="694"/>
      <c r="N29" s="694"/>
      <c r="O29" s="694"/>
    </row>
    <row r="30" spans="1:168" ht="12">
      <c r="B30" s="693"/>
      <c r="C30" s="694"/>
      <c r="D30" s="694"/>
      <c r="E30" s="694"/>
      <c r="F30" s="694"/>
      <c r="G30" s="694"/>
      <c r="H30" s="694"/>
      <c r="I30" s="694"/>
      <c r="J30" s="694"/>
      <c r="K30" s="694"/>
      <c r="L30" s="694"/>
      <c r="M30" s="694"/>
      <c r="N30" s="694"/>
      <c r="O30" s="694"/>
    </row>
    <row r="31" spans="1:168" ht="12">
      <c r="B31" s="693"/>
      <c r="C31" s="694"/>
      <c r="D31" s="694"/>
      <c r="E31" s="694"/>
      <c r="F31" s="694"/>
      <c r="G31" s="694"/>
      <c r="H31" s="694"/>
      <c r="I31" s="694"/>
      <c r="J31" s="694"/>
      <c r="K31" s="694"/>
      <c r="L31" s="694"/>
      <c r="M31" s="694"/>
      <c r="N31" s="694"/>
      <c r="O31" s="694"/>
    </row>
    <row r="32" spans="1:168" ht="12">
      <c r="B32" s="693"/>
      <c r="C32" s="694"/>
      <c r="D32" s="694"/>
      <c r="E32" s="694"/>
      <c r="F32" s="694"/>
      <c r="G32" s="694"/>
      <c r="H32" s="694"/>
      <c r="I32" s="694"/>
      <c r="J32" s="694"/>
      <c r="K32" s="694"/>
      <c r="L32" s="694"/>
      <c r="M32" s="694"/>
      <c r="N32" s="694"/>
      <c r="O32" s="694"/>
    </row>
    <row r="33" spans="2:168" ht="12">
      <c r="B33" s="693"/>
      <c r="C33" s="694"/>
      <c r="D33" s="694"/>
      <c r="E33" s="694"/>
      <c r="F33" s="694"/>
      <c r="G33" s="694"/>
      <c r="H33" s="694"/>
      <c r="I33" s="694"/>
      <c r="J33" s="694"/>
      <c r="K33" s="694"/>
      <c r="L33" s="694"/>
      <c r="M33" s="694"/>
      <c r="N33" s="694"/>
      <c r="O33" s="694"/>
      <c r="Q33" s="692"/>
      <c r="R33" s="692"/>
      <c r="S33" s="692"/>
      <c r="T33" s="692"/>
      <c r="U33" s="692"/>
      <c r="V33" s="692"/>
      <c r="W33" s="692"/>
      <c r="X33" s="692"/>
      <c r="Y33" s="692"/>
      <c r="Z33" s="692"/>
      <c r="AA33" s="692"/>
      <c r="AB33" s="692"/>
      <c r="AC33" s="692"/>
      <c r="AD33" s="692"/>
      <c r="AE33" s="692"/>
      <c r="AF33" s="692"/>
      <c r="AG33" s="692"/>
      <c r="AH33" s="692"/>
      <c r="AI33" s="692"/>
      <c r="AJ33" s="692"/>
      <c r="AK33" s="692"/>
      <c r="AL33" s="692"/>
      <c r="AM33" s="692"/>
      <c r="AN33" s="692"/>
      <c r="AO33" s="692"/>
      <c r="AP33" s="692"/>
      <c r="AQ33" s="692"/>
      <c r="AR33" s="692"/>
      <c r="AS33" s="692"/>
      <c r="AT33" s="692"/>
      <c r="AU33" s="692"/>
      <c r="AV33" s="692"/>
      <c r="AW33" s="692"/>
      <c r="AX33" s="692"/>
      <c r="AY33" s="692"/>
      <c r="AZ33" s="692"/>
      <c r="BA33" s="692"/>
      <c r="BB33" s="692"/>
      <c r="BC33" s="692"/>
      <c r="BD33" s="692"/>
      <c r="BE33" s="692"/>
      <c r="BF33" s="692"/>
      <c r="BG33" s="692"/>
      <c r="BH33" s="692"/>
      <c r="BI33" s="692"/>
      <c r="BJ33" s="692"/>
      <c r="BK33" s="692"/>
      <c r="BL33" s="692"/>
      <c r="BM33" s="692"/>
      <c r="BN33" s="692"/>
      <c r="BO33" s="692"/>
      <c r="BP33" s="692"/>
      <c r="BQ33" s="692"/>
      <c r="BR33" s="692"/>
      <c r="BS33" s="692"/>
      <c r="BT33" s="692"/>
      <c r="BU33" s="692"/>
      <c r="BV33" s="692"/>
      <c r="BW33" s="692"/>
      <c r="BX33" s="692"/>
      <c r="BY33" s="692"/>
      <c r="BZ33" s="692"/>
      <c r="CA33" s="692"/>
      <c r="CB33" s="692"/>
      <c r="CC33" s="692"/>
      <c r="CD33" s="692"/>
      <c r="CE33" s="692"/>
      <c r="CF33" s="692"/>
      <c r="CG33" s="692"/>
      <c r="CH33" s="692"/>
      <c r="CI33" s="692"/>
      <c r="CJ33" s="692"/>
      <c r="CK33" s="692"/>
      <c r="CL33" s="692"/>
      <c r="CM33" s="692"/>
      <c r="CN33" s="692"/>
      <c r="CO33" s="692"/>
      <c r="CP33" s="692"/>
      <c r="CQ33" s="692"/>
      <c r="CR33" s="692"/>
      <c r="CS33" s="692"/>
      <c r="CT33" s="692"/>
      <c r="CU33" s="692"/>
      <c r="CV33" s="692"/>
      <c r="CW33" s="692"/>
      <c r="CX33" s="692"/>
      <c r="CY33" s="692"/>
      <c r="CZ33" s="692"/>
      <c r="DA33" s="692"/>
      <c r="DB33" s="692"/>
      <c r="DC33" s="692"/>
      <c r="DD33" s="692"/>
      <c r="DE33" s="692"/>
      <c r="DF33" s="692"/>
      <c r="DG33" s="692"/>
      <c r="DH33" s="692"/>
      <c r="DI33" s="692"/>
      <c r="DJ33" s="692"/>
      <c r="DK33" s="692"/>
      <c r="DL33" s="692"/>
      <c r="DM33" s="692"/>
      <c r="DN33" s="692"/>
      <c r="DO33" s="692"/>
      <c r="DP33" s="692"/>
      <c r="DQ33" s="692"/>
      <c r="DR33" s="692"/>
      <c r="DS33" s="692"/>
      <c r="DT33" s="692"/>
      <c r="DU33" s="692"/>
      <c r="DV33" s="692"/>
      <c r="DW33" s="692"/>
      <c r="DX33" s="692"/>
      <c r="DY33" s="692"/>
      <c r="DZ33" s="692"/>
      <c r="EA33" s="692"/>
      <c r="EB33" s="692"/>
      <c r="EC33" s="692"/>
      <c r="ED33" s="692"/>
      <c r="EE33" s="692"/>
      <c r="EF33" s="692"/>
      <c r="EG33" s="692"/>
      <c r="EH33" s="692"/>
      <c r="EI33" s="692"/>
      <c r="EJ33" s="692"/>
      <c r="EK33" s="692"/>
      <c r="EL33" s="692"/>
      <c r="EM33" s="692"/>
      <c r="EN33" s="692"/>
      <c r="EO33" s="692"/>
      <c r="EP33" s="692"/>
      <c r="EQ33" s="692"/>
      <c r="ER33" s="692"/>
      <c r="ES33" s="692"/>
      <c r="ET33" s="692"/>
      <c r="EU33" s="692"/>
      <c r="EV33" s="692"/>
      <c r="EW33" s="692"/>
      <c r="EX33" s="692"/>
      <c r="EY33" s="692"/>
      <c r="EZ33" s="692"/>
      <c r="FA33" s="692"/>
      <c r="FB33" s="692"/>
      <c r="FC33" s="692"/>
      <c r="FD33" s="692"/>
      <c r="FE33" s="692"/>
      <c r="FF33" s="692"/>
      <c r="FG33" s="692"/>
      <c r="FH33" s="692"/>
      <c r="FI33" s="692"/>
      <c r="FJ33" s="692"/>
      <c r="FK33" s="692"/>
      <c r="FL33" s="692"/>
    </row>
    <row r="34" spans="2:168" ht="12">
      <c r="B34" s="693"/>
      <c r="C34" s="694"/>
      <c r="D34" s="694"/>
      <c r="E34" s="694"/>
      <c r="F34" s="694"/>
      <c r="G34" s="694"/>
      <c r="H34" s="694"/>
      <c r="I34" s="694"/>
      <c r="J34" s="694"/>
      <c r="K34" s="694"/>
      <c r="L34" s="694"/>
      <c r="M34" s="694"/>
      <c r="N34" s="694"/>
      <c r="O34" s="694"/>
      <c r="Q34" s="692"/>
      <c r="R34" s="692"/>
      <c r="S34" s="692"/>
      <c r="T34" s="692"/>
      <c r="U34" s="692"/>
      <c r="V34" s="692"/>
      <c r="W34" s="692"/>
      <c r="X34" s="692"/>
      <c r="Y34" s="692"/>
      <c r="Z34" s="692"/>
      <c r="AA34" s="692"/>
      <c r="AB34" s="692"/>
      <c r="AC34" s="692"/>
      <c r="AD34" s="692"/>
      <c r="AE34" s="692"/>
      <c r="AF34" s="692"/>
      <c r="AG34" s="692"/>
      <c r="AH34" s="692"/>
      <c r="AI34" s="692"/>
      <c r="AJ34" s="692"/>
      <c r="AK34" s="692"/>
      <c r="AL34" s="692"/>
      <c r="AM34" s="692"/>
      <c r="AN34" s="692"/>
      <c r="AO34" s="692"/>
      <c r="AP34" s="692"/>
      <c r="AQ34" s="692"/>
      <c r="AR34" s="692"/>
      <c r="AS34" s="692"/>
      <c r="AT34" s="692"/>
      <c r="AU34" s="692"/>
      <c r="AV34" s="692"/>
      <c r="AW34" s="692"/>
      <c r="AX34" s="692"/>
      <c r="AY34" s="692"/>
      <c r="AZ34" s="692"/>
      <c r="BA34" s="692"/>
      <c r="BB34" s="692"/>
      <c r="BC34" s="692"/>
      <c r="BD34" s="692"/>
      <c r="BE34" s="692"/>
      <c r="BF34" s="692"/>
      <c r="BG34" s="692"/>
      <c r="BH34" s="692"/>
      <c r="BI34" s="692"/>
      <c r="BJ34" s="692"/>
      <c r="BK34" s="692"/>
      <c r="BL34" s="692"/>
      <c r="BM34" s="692"/>
      <c r="BN34" s="692"/>
      <c r="BO34" s="692"/>
      <c r="BP34" s="692"/>
      <c r="BQ34" s="692"/>
      <c r="BR34" s="692"/>
      <c r="BS34" s="692"/>
      <c r="BT34" s="692"/>
      <c r="BU34" s="692"/>
      <c r="BV34" s="692"/>
      <c r="BW34" s="692"/>
      <c r="BX34" s="692"/>
      <c r="BY34" s="692"/>
      <c r="BZ34" s="692"/>
      <c r="CA34" s="692"/>
      <c r="CB34" s="692"/>
      <c r="CC34" s="692"/>
      <c r="CD34" s="692"/>
      <c r="CE34" s="692"/>
      <c r="CF34" s="692"/>
      <c r="CG34" s="692"/>
      <c r="CH34" s="692"/>
      <c r="CI34" s="692"/>
      <c r="CJ34" s="692"/>
      <c r="CK34" s="692"/>
      <c r="CL34" s="692"/>
      <c r="CM34" s="692"/>
      <c r="CN34" s="692"/>
      <c r="CO34" s="692"/>
      <c r="CP34" s="692"/>
      <c r="CQ34" s="692"/>
      <c r="CR34" s="692"/>
      <c r="CS34" s="692"/>
      <c r="CT34" s="692"/>
      <c r="CU34" s="692"/>
      <c r="CV34" s="692"/>
      <c r="CW34" s="692"/>
      <c r="CX34" s="692"/>
      <c r="CY34" s="692"/>
      <c r="CZ34" s="692"/>
      <c r="DA34" s="692"/>
      <c r="DB34" s="692"/>
      <c r="DC34" s="692"/>
      <c r="DD34" s="692"/>
      <c r="DE34" s="692"/>
      <c r="DF34" s="692"/>
      <c r="DG34" s="692"/>
      <c r="DH34" s="692"/>
      <c r="DI34" s="692"/>
      <c r="DJ34" s="692"/>
      <c r="DK34" s="692"/>
      <c r="DL34" s="692"/>
      <c r="DM34" s="692"/>
      <c r="DN34" s="692"/>
      <c r="DO34" s="692"/>
      <c r="DP34" s="692"/>
      <c r="DQ34" s="692"/>
      <c r="DR34" s="692"/>
      <c r="DS34" s="692"/>
      <c r="DT34" s="692"/>
      <c r="DU34" s="692"/>
      <c r="DV34" s="692"/>
      <c r="DW34" s="692"/>
      <c r="DX34" s="692"/>
      <c r="DY34" s="692"/>
      <c r="DZ34" s="692"/>
      <c r="EA34" s="692"/>
      <c r="EB34" s="692"/>
      <c r="EC34" s="692"/>
      <c r="ED34" s="692"/>
      <c r="EE34" s="692"/>
      <c r="EF34" s="692"/>
      <c r="EG34" s="692"/>
      <c r="EH34" s="692"/>
      <c r="EI34" s="692"/>
      <c r="EJ34" s="692"/>
      <c r="EK34" s="692"/>
      <c r="EL34" s="692"/>
      <c r="EM34" s="692"/>
      <c r="EN34" s="692"/>
      <c r="EO34" s="692"/>
      <c r="EP34" s="692"/>
      <c r="EQ34" s="692"/>
      <c r="ER34" s="692"/>
      <c r="ES34" s="692"/>
      <c r="ET34" s="692"/>
      <c r="EU34" s="692"/>
      <c r="EV34" s="692"/>
      <c r="EW34" s="692"/>
      <c r="EX34" s="692"/>
      <c r="EY34" s="692"/>
      <c r="EZ34" s="692"/>
      <c r="FA34" s="692"/>
      <c r="FB34" s="692"/>
      <c r="FC34" s="692"/>
      <c r="FD34" s="692"/>
      <c r="FE34" s="692"/>
      <c r="FF34" s="692"/>
      <c r="FG34" s="692"/>
      <c r="FH34" s="692"/>
      <c r="FI34" s="692"/>
      <c r="FJ34" s="692"/>
      <c r="FK34" s="692"/>
      <c r="FL34" s="692"/>
    </row>
    <row r="35" spans="2:168" ht="12">
      <c r="B35" s="693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Q35" s="692"/>
      <c r="R35" s="692"/>
      <c r="S35" s="692"/>
      <c r="T35" s="692"/>
      <c r="U35" s="692"/>
      <c r="V35" s="692"/>
      <c r="W35" s="692"/>
      <c r="X35" s="692"/>
      <c r="Y35" s="692"/>
      <c r="Z35" s="692"/>
      <c r="AA35" s="692"/>
      <c r="AB35" s="692"/>
      <c r="AC35" s="692"/>
      <c r="AD35" s="692"/>
      <c r="AE35" s="692"/>
      <c r="AF35" s="692"/>
      <c r="AG35" s="692"/>
      <c r="AH35" s="692"/>
      <c r="AI35" s="692"/>
      <c r="AJ35" s="692"/>
      <c r="AK35" s="692"/>
      <c r="AL35" s="692"/>
      <c r="AM35" s="692"/>
      <c r="AN35" s="692"/>
      <c r="AO35" s="692"/>
      <c r="AP35" s="692"/>
      <c r="AQ35" s="692"/>
      <c r="AR35" s="692"/>
      <c r="AS35" s="692"/>
      <c r="AT35" s="692"/>
      <c r="AU35" s="692"/>
      <c r="AV35" s="692"/>
      <c r="AW35" s="692"/>
      <c r="AX35" s="692"/>
      <c r="AY35" s="692"/>
      <c r="AZ35" s="692"/>
      <c r="BA35" s="692"/>
      <c r="BB35" s="692"/>
      <c r="BC35" s="692"/>
      <c r="BD35" s="692"/>
      <c r="BE35" s="692"/>
      <c r="BF35" s="692"/>
      <c r="BG35" s="692"/>
      <c r="BH35" s="692"/>
      <c r="BI35" s="692"/>
      <c r="BJ35" s="692"/>
      <c r="BK35" s="692"/>
      <c r="BL35" s="692"/>
      <c r="BM35" s="692"/>
      <c r="BN35" s="692"/>
      <c r="BO35" s="692"/>
      <c r="BP35" s="692"/>
      <c r="BQ35" s="692"/>
      <c r="BR35" s="692"/>
      <c r="BS35" s="692"/>
      <c r="BT35" s="692"/>
      <c r="BU35" s="692"/>
      <c r="BV35" s="692"/>
      <c r="BW35" s="692"/>
      <c r="BX35" s="692"/>
      <c r="BY35" s="692"/>
      <c r="BZ35" s="692"/>
      <c r="CA35" s="692"/>
      <c r="CB35" s="692"/>
      <c r="CC35" s="692"/>
      <c r="CD35" s="692"/>
      <c r="CE35" s="692"/>
      <c r="CF35" s="692"/>
      <c r="CG35" s="692"/>
      <c r="CH35" s="692"/>
      <c r="CI35" s="692"/>
      <c r="CJ35" s="692"/>
      <c r="CK35" s="692"/>
      <c r="CL35" s="692"/>
      <c r="CM35" s="692"/>
      <c r="CN35" s="692"/>
      <c r="CO35" s="692"/>
      <c r="CP35" s="692"/>
      <c r="CQ35" s="692"/>
      <c r="CR35" s="692"/>
      <c r="CS35" s="692"/>
      <c r="CT35" s="692"/>
      <c r="CU35" s="692"/>
      <c r="CV35" s="692"/>
      <c r="CW35" s="692"/>
      <c r="CX35" s="692"/>
      <c r="CY35" s="692"/>
      <c r="CZ35" s="692"/>
      <c r="DA35" s="692"/>
      <c r="DB35" s="692"/>
      <c r="DC35" s="692"/>
      <c r="DD35" s="692"/>
      <c r="DE35" s="692"/>
      <c r="DF35" s="692"/>
      <c r="DG35" s="692"/>
      <c r="DH35" s="692"/>
      <c r="DI35" s="692"/>
      <c r="DJ35" s="692"/>
      <c r="DK35" s="692"/>
      <c r="DL35" s="692"/>
      <c r="DM35" s="692"/>
      <c r="DN35" s="692"/>
      <c r="DO35" s="692"/>
      <c r="DP35" s="692"/>
      <c r="DQ35" s="692"/>
      <c r="DR35" s="692"/>
      <c r="DS35" s="692"/>
      <c r="DT35" s="692"/>
      <c r="DU35" s="692"/>
      <c r="DV35" s="692"/>
      <c r="DW35" s="692"/>
      <c r="DX35" s="692"/>
      <c r="DY35" s="692"/>
      <c r="DZ35" s="692"/>
      <c r="EA35" s="692"/>
      <c r="EB35" s="692"/>
      <c r="EC35" s="692"/>
      <c r="ED35" s="692"/>
      <c r="EE35" s="692"/>
      <c r="EF35" s="692"/>
      <c r="EG35" s="692"/>
      <c r="EH35" s="692"/>
      <c r="EI35" s="692"/>
      <c r="EJ35" s="692"/>
      <c r="EK35" s="692"/>
      <c r="EL35" s="692"/>
      <c r="EM35" s="692"/>
      <c r="EN35" s="692"/>
      <c r="EO35" s="692"/>
      <c r="EP35" s="692"/>
      <c r="EQ35" s="692"/>
      <c r="ER35" s="692"/>
      <c r="ES35" s="692"/>
      <c r="ET35" s="692"/>
      <c r="EU35" s="692"/>
      <c r="EV35" s="692"/>
      <c r="EW35" s="692"/>
      <c r="EX35" s="692"/>
      <c r="EY35" s="692"/>
      <c r="EZ35" s="692"/>
      <c r="FA35" s="692"/>
      <c r="FB35" s="692"/>
      <c r="FC35" s="692"/>
      <c r="FD35" s="692"/>
      <c r="FE35" s="692"/>
      <c r="FF35" s="692"/>
      <c r="FG35" s="692"/>
      <c r="FH35" s="692"/>
      <c r="FI35" s="692"/>
      <c r="FJ35" s="692"/>
      <c r="FK35" s="692"/>
      <c r="FL35" s="692"/>
    </row>
    <row r="36" spans="2:168" ht="12">
      <c r="B36" s="693"/>
      <c r="C36" s="694"/>
      <c r="D36" s="694"/>
      <c r="E36" s="694"/>
      <c r="F36" s="694"/>
      <c r="G36" s="694"/>
      <c r="H36" s="694"/>
      <c r="I36" s="694"/>
      <c r="J36" s="694"/>
      <c r="K36" s="694"/>
      <c r="L36" s="694"/>
      <c r="M36" s="694"/>
      <c r="N36" s="694"/>
      <c r="O36" s="694"/>
      <c r="Q36" s="692"/>
      <c r="R36" s="692"/>
      <c r="S36" s="692"/>
      <c r="T36" s="692"/>
      <c r="U36" s="692"/>
      <c r="V36" s="692"/>
      <c r="W36" s="692"/>
      <c r="X36" s="692"/>
      <c r="Y36" s="692"/>
      <c r="Z36" s="692"/>
      <c r="AA36" s="692"/>
      <c r="AB36" s="692"/>
      <c r="AC36" s="692"/>
      <c r="AD36" s="692"/>
      <c r="AE36" s="692"/>
      <c r="AF36" s="692"/>
      <c r="AG36" s="692"/>
      <c r="AH36" s="692"/>
      <c r="AI36" s="692"/>
      <c r="AJ36" s="692"/>
      <c r="AK36" s="692"/>
      <c r="AL36" s="692"/>
      <c r="AM36" s="692"/>
      <c r="AN36" s="692"/>
      <c r="AO36" s="692"/>
      <c r="AP36" s="692"/>
      <c r="AQ36" s="692"/>
      <c r="AR36" s="692"/>
      <c r="AS36" s="692"/>
      <c r="AT36" s="692"/>
      <c r="AU36" s="692"/>
      <c r="AV36" s="692"/>
      <c r="AW36" s="692"/>
      <c r="AX36" s="692"/>
      <c r="AY36" s="692"/>
      <c r="AZ36" s="692"/>
      <c r="BA36" s="692"/>
      <c r="BB36" s="692"/>
      <c r="BC36" s="692"/>
      <c r="BD36" s="692"/>
      <c r="BE36" s="692"/>
      <c r="BF36" s="692"/>
      <c r="BG36" s="692"/>
      <c r="BH36" s="692"/>
      <c r="BI36" s="692"/>
      <c r="BJ36" s="692"/>
      <c r="BK36" s="692"/>
      <c r="BL36" s="692"/>
      <c r="BM36" s="692"/>
      <c r="BN36" s="692"/>
      <c r="BO36" s="692"/>
      <c r="BP36" s="692"/>
      <c r="BQ36" s="692"/>
      <c r="BR36" s="692"/>
      <c r="BS36" s="692"/>
      <c r="BT36" s="692"/>
      <c r="BU36" s="692"/>
      <c r="BV36" s="692"/>
      <c r="BW36" s="692"/>
      <c r="BX36" s="692"/>
      <c r="BY36" s="692"/>
      <c r="BZ36" s="692"/>
      <c r="CA36" s="692"/>
      <c r="CB36" s="692"/>
      <c r="CC36" s="692"/>
      <c r="CD36" s="692"/>
      <c r="CE36" s="692"/>
      <c r="CF36" s="692"/>
      <c r="CG36" s="692"/>
      <c r="CH36" s="692"/>
      <c r="CI36" s="692"/>
      <c r="CJ36" s="692"/>
      <c r="CK36" s="692"/>
      <c r="CL36" s="692"/>
      <c r="CM36" s="692"/>
      <c r="CN36" s="692"/>
      <c r="CO36" s="692"/>
      <c r="CP36" s="692"/>
      <c r="CQ36" s="692"/>
      <c r="CR36" s="692"/>
      <c r="CS36" s="692"/>
      <c r="CT36" s="692"/>
      <c r="CU36" s="692"/>
      <c r="CV36" s="692"/>
      <c r="CW36" s="692"/>
      <c r="CX36" s="692"/>
      <c r="CY36" s="692"/>
      <c r="CZ36" s="692"/>
      <c r="DA36" s="692"/>
      <c r="DB36" s="692"/>
      <c r="DC36" s="692"/>
      <c r="DD36" s="692"/>
      <c r="DE36" s="692"/>
      <c r="DF36" s="692"/>
      <c r="DG36" s="692"/>
      <c r="DH36" s="692"/>
      <c r="DI36" s="692"/>
      <c r="DJ36" s="692"/>
      <c r="DK36" s="692"/>
      <c r="DL36" s="692"/>
      <c r="DM36" s="692"/>
      <c r="DN36" s="692"/>
      <c r="DO36" s="692"/>
      <c r="DP36" s="692"/>
      <c r="DQ36" s="692"/>
      <c r="DR36" s="692"/>
      <c r="DS36" s="692"/>
      <c r="DT36" s="692"/>
      <c r="DU36" s="692"/>
      <c r="DV36" s="692"/>
      <c r="DW36" s="692"/>
      <c r="DX36" s="692"/>
      <c r="DY36" s="692"/>
      <c r="DZ36" s="692"/>
      <c r="EA36" s="692"/>
      <c r="EB36" s="692"/>
      <c r="EC36" s="692"/>
      <c r="ED36" s="692"/>
      <c r="EE36" s="692"/>
      <c r="EF36" s="692"/>
      <c r="EG36" s="692"/>
      <c r="EH36" s="692"/>
      <c r="EI36" s="692"/>
      <c r="EJ36" s="692"/>
      <c r="EK36" s="692"/>
      <c r="EL36" s="692"/>
      <c r="EM36" s="692"/>
      <c r="EN36" s="692"/>
      <c r="EO36" s="692"/>
      <c r="EP36" s="692"/>
      <c r="EQ36" s="692"/>
      <c r="ER36" s="692"/>
      <c r="ES36" s="692"/>
      <c r="ET36" s="692"/>
      <c r="EU36" s="692"/>
      <c r="EV36" s="692"/>
      <c r="EW36" s="692"/>
      <c r="EX36" s="692"/>
      <c r="EY36" s="692"/>
      <c r="EZ36" s="692"/>
      <c r="FA36" s="692"/>
      <c r="FB36" s="692"/>
      <c r="FC36" s="692"/>
      <c r="FD36" s="692"/>
      <c r="FE36" s="692"/>
      <c r="FF36" s="692"/>
      <c r="FG36" s="692"/>
      <c r="FH36" s="692"/>
      <c r="FI36" s="692"/>
      <c r="FJ36" s="692"/>
      <c r="FK36" s="692"/>
      <c r="FL36" s="692"/>
    </row>
    <row r="37" spans="2:168" ht="12">
      <c r="B37" s="693"/>
      <c r="C37" s="694"/>
      <c r="D37" s="694"/>
      <c r="E37" s="694"/>
      <c r="F37" s="694"/>
      <c r="G37" s="694"/>
      <c r="H37" s="694"/>
      <c r="I37" s="694"/>
      <c r="J37" s="694"/>
      <c r="K37" s="694"/>
      <c r="L37" s="694"/>
      <c r="M37" s="694"/>
      <c r="N37" s="694"/>
      <c r="O37" s="694"/>
      <c r="Q37" s="692"/>
      <c r="R37" s="692"/>
      <c r="S37" s="692"/>
      <c r="T37" s="692"/>
      <c r="U37" s="692"/>
      <c r="V37" s="692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  <c r="AO37" s="692"/>
      <c r="AP37" s="692"/>
      <c r="AQ37" s="692"/>
      <c r="AR37" s="692"/>
      <c r="AS37" s="692"/>
      <c r="AT37" s="692"/>
      <c r="AU37" s="692"/>
      <c r="AV37" s="692"/>
      <c r="AW37" s="692"/>
      <c r="AX37" s="692"/>
      <c r="AY37" s="692"/>
      <c r="AZ37" s="692"/>
      <c r="BA37" s="692"/>
      <c r="BB37" s="692"/>
      <c r="BC37" s="692"/>
      <c r="BD37" s="692"/>
      <c r="BE37" s="692"/>
      <c r="BF37" s="692"/>
      <c r="BG37" s="692"/>
      <c r="BH37" s="692"/>
      <c r="BI37" s="692"/>
      <c r="BJ37" s="692"/>
      <c r="BK37" s="692"/>
      <c r="BL37" s="692"/>
      <c r="BM37" s="692"/>
      <c r="BN37" s="692"/>
      <c r="BO37" s="692"/>
      <c r="BP37" s="692"/>
      <c r="BQ37" s="692"/>
      <c r="BR37" s="692"/>
      <c r="BS37" s="692"/>
      <c r="BT37" s="692"/>
      <c r="BU37" s="692"/>
      <c r="BV37" s="692"/>
      <c r="BW37" s="692"/>
      <c r="BX37" s="692"/>
      <c r="BY37" s="692"/>
      <c r="BZ37" s="692"/>
      <c r="CA37" s="692"/>
      <c r="CB37" s="692"/>
      <c r="CC37" s="692"/>
      <c r="CD37" s="692"/>
      <c r="CE37" s="692"/>
      <c r="CF37" s="692"/>
      <c r="CG37" s="692"/>
      <c r="CH37" s="692"/>
      <c r="CI37" s="692"/>
      <c r="CJ37" s="692"/>
      <c r="CK37" s="692"/>
      <c r="CL37" s="692"/>
      <c r="CM37" s="692"/>
      <c r="CN37" s="692"/>
      <c r="CO37" s="692"/>
      <c r="CP37" s="692"/>
      <c r="CQ37" s="692"/>
      <c r="CR37" s="692"/>
      <c r="CS37" s="692"/>
      <c r="CT37" s="692"/>
      <c r="CU37" s="692"/>
      <c r="CV37" s="692"/>
      <c r="CW37" s="692"/>
      <c r="CX37" s="692"/>
      <c r="CY37" s="692"/>
      <c r="CZ37" s="692"/>
      <c r="DA37" s="692"/>
      <c r="DB37" s="692"/>
      <c r="DC37" s="692"/>
      <c r="DD37" s="692"/>
      <c r="DE37" s="692"/>
      <c r="DF37" s="692"/>
      <c r="DG37" s="692"/>
      <c r="DH37" s="692"/>
      <c r="DI37" s="692"/>
      <c r="DJ37" s="692"/>
      <c r="DK37" s="692"/>
      <c r="DL37" s="692"/>
      <c r="DM37" s="692"/>
      <c r="DN37" s="692"/>
      <c r="DO37" s="692"/>
      <c r="DP37" s="692"/>
      <c r="DQ37" s="692"/>
      <c r="DR37" s="692"/>
      <c r="DS37" s="692"/>
      <c r="DT37" s="692"/>
      <c r="DU37" s="692"/>
      <c r="DV37" s="692"/>
      <c r="DW37" s="692"/>
      <c r="DX37" s="692"/>
      <c r="DY37" s="692"/>
      <c r="DZ37" s="692"/>
      <c r="EA37" s="692"/>
      <c r="EB37" s="692"/>
      <c r="EC37" s="692"/>
      <c r="ED37" s="692"/>
      <c r="EE37" s="692"/>
      <c r="EF37" s="692"/>
      <c r="EG37" s="692"/>
      <c r="EH37" s="692"/>
      <c r="EI37" s="692"/>
      <c r="EJ37" s="692"/>
      <c r="EK37" s="692"/>
      <c r="EL37" s="692"/>
      <c r="EM37" s="692"/>
      <c r="EN37" s="692"/>
      <c r="EO37" s="692"/>
      <c r="EP37" s="692"/>
      <c r="EQ37" s="692"/>
      <c r="ER37" s="692"/>
      <c r="ES37" s="692"/>
      <c r="ET37" s="692"/>
      <c r="EU37" s="692"/>
      <c r="EV37" s="692"/>
      <c r="EW37" s="692"/>
      <c r="EX37" s="692"/>
      <c r="EY37" s="692"/>
      <c r="EZ37" s="692"/>
      <c r="FA37" s="692"/>
      <c r="FB37" s="692"/>
      <c r="FC37" s="692"/>
      <c r="FD37" s="692"/>
      <c r="FE37" s="692"/>
      <c r="FF37" s="692"/>
      <c r="FG37" s="692"/>
      <c r="FH37" s="692"/>
      <c r="FI37" s="692"/>
      <c r="FJ37" s="692"/>
      <c r="FK37" s="692"/>
      <c r="FL37" s="692"/>
    </row>
    <row r="38" spans="2:168" ht="12">
      <c r="B38" s="693"/>
      <c r="C38" s="694"/>
      <c r="D38" s="694"/>
      <c r="E38" s="694"/>
      <c r="F38" s="694"/>
      <c r="G38" s="694"/>
      <c r="H38" s="694"/>
      <c r="I38" s="694"/>
      <c r="J38" s="694"/>
      <c r="K38" s="694"/>
      <c r="L38" s="694"/>
      <c r="M38" s="694"/>
      <c r="N38" s="694"/>
      <c r="O38" s="694"/>
      <c r="Q38" s="692"/>
      <c r="R38" s="692"/>
      <c r="S38" s="692"/>
      <c r="T38" s="692"/>
      <c r="U38" s="692"/>
      <c r="V38" s="692"/>
      <c r="W38" s="692"/>
      <c r="X38" s="692"/>
      <c r="Y38" s="692"/>
      <c r="Z38" s="692"/>
      <c r="AA38" s="692"/>
      <c r="AB38" s="692"/>
      <c r="AC38" s="692"/>
      <c r="AD38" s="692"/>
      <c r="AE38" s="692"/>
      <c r="AF38" s="692"/>
      <c r="AG38" s="692"/>
      <c r="AH38" s="692"/>
      <c r="AI38" s="692"/>
      <c r="AJ38" s="692"/>
      <c r="AK38" s="692"/>
      <c r="AL38" s="692"/>
      <c r="AM38" s="692"/>
      <c r="AN38" s="692"/>
      <c r="AO38" s="692"/>
      <c r="AP38" s="692"/>
      <c r="AQ38" s="692"/>
      <c r="AR38" s="692"/>
      <c r="AS38" s="692"/>
      <c r="AT38" s="692"/>
      <c r="AU38" s="692"/>
      <c r="AV38" s="692"/>
      <c r="AW38" s="692"/>
      <c r="AX38" s="692"/>
      <c r="AY38" s="692"/>
      <c r="AZ38" s="692"/>
      <c r="BA38" s="692"/>
      <c r="BB38" s="692"/>
      <c r="BC38" s="692"/>
      <c r="BD38" s="692"/>
      <c r="BE38" s="692"/>
      <c r="BF38" s="692"/>
      <c r="BG38" s="692"/>
      <c r="BH38" s="692"/>
      <c r="BI38" s="692"/>
      <c r="BJ38" s="692"/>
      <c r="BK38" s="692"/>
      <c r="BL38" s="692"/>
      <c r="BM38" s="692"/>
      <c r="BN38" s="692"/>
      <c r="BO38" s="692"/>
      <c r="BP38" s="692"/>
      <c r="BQ38" s="692"/>
      <c r="BR38" s="692"/>
      <c r="BS38" s="692"/>
      <c r="BT38" s="692"/>
      <c r="BU38" s="692"/>
      <c r="BV38" s="692"/>
      <c r="BW38" s="692"/>
      <c r="BX38" s="692"/>
      <c r="BY38" s="692"/>
      <c r="BZ38" s="692"/>
      <c r="CA38" s="692"/>
      <c r="CB38" s="692"/>
      <c r="CC38" s="692"/>
      <c r="CD38" s="692"/>
      <c r="CE38" s="692"/>
      <c r="CF38" s="692"/>
      <c r="CG38" s="692"/>
      <c r="CH38" s="692"/>
      <c r="CI38" s="692"/>
      <c r="CJ38" s="692"/>
      <c r="CK38" s="692"/>
      <c r="CL38" s="692"/>
      <c r="CM38" s="692"/>
      <c r="CN38" s="692"/>
      <c r="CO38" s="692"/>
      <c r="CP38" s="692"/>
      <c r="CQ38" s="692"/>
      <c r="CR38" s="692"/>
      <c r="CS38" s="692"/>
      <c r="CT38" s="692"/>
      <c r="CU38" s="692"/>
      <c r="CV38" s="692"/>
      <c r="CW38" s="692"/>
      <c r="CX38" s="692"/>
      <c r="CY38" s="692"/>
      <c r="CZ38" s="692"/>
      <c r="DA38" s="692"/>
      <c r="DB38" s="692"/>
      <c r="DC38" s="692"/>
      <c r="DD38" s="692"/>
      <c r="DE38" s="692"/>
      <c r="DF38" s="692"/>
      <c r="DG38" s="692"/>
      <c r="DH38" s="692"/>
      <c r="DI38" s="692"/>
      <c r="DJ38" s="692"/>
      <c r="DK38" s="692"/>
      <c r="DL38" s="692"/>
      <c r="DM38" s="692"/>
      <c r="DN38" s="692"/>
      <c r="DO38" s="692"/>
      <c r="DP38" s="692"/>
      <c r="DQ38" s="692"/>
      <c r="DR38" s="692"/>
      <c r="DS38" s="692"/>
      <c r="DT38" s="692"/>
      <c r="DU38" s="692"/>
      <c r="DV38" s="692"/>
      <c r="DW38" s="692"/>
      <c r="DX38" s="692"/>
      <c r="DY38" s="692"/>
      <c r="DZ38" s="692"/>
      <c r="EA38" s="692"/>
      <c r="EB38" s="692"/>
      <c r="EC38" s="692"/>
      <c r="ED38" s="692"/>
      <c r="EE38" s="692"/>
      <c r="EF38" s="692"/>
      <c r="EG38" s="692"/>
      <c r="EH38" s="692"/>
      <c r="EI38" s="692"/>
      <c r="EJ38" s="692"/>
      <c r="EK38" s="692"/>
      <c r="EL38" s="692"/>
      <c r="EM38" s="692"/>
      <c r="EN38" s="692"/>
      <c r="EO38" s="692"/>
      <c r="EP38" s="692"/>
      <c r="EQ38" s="692"/>
      <c r="ER38" s="692"/>
      <c r="ES38" s="692"/>
      <c r="ET38" s="692"/>
      <c r="EU38" s="692"/>
      <c r="EV38" s="692"/>
      <c r="EW38" s="692"/>
      <c r="EX38" s="692"/>
      <c r="EY38" s="692"/>
      <c r="EZ38" s="692"/>
      <c r="FA38" s="692"/>
      <c r="FB38" s="692"/>
      <c r="FC38" s="692"/>
      <c r="FD38" s="692"/>
      <c r="FE38" s="692"/>
      <c r="FF38" s="692"/>
      <c r="FG38" s="692"/>
      <c r="FH38" s="692"/>
      <c r="FI38" s="692"/>
      <c r="FJ38" s="692"/>
      <c r="FK38" s="692"/>
      <c r="FL38" s="692"/>
    </row>
    <row r="39" spans="2:168" ht="12">
      <c r="B39" s="693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Q39" s="692"/>
      <c r="R39" s="692"/>
      <c r="S39" s="692"/>
      <c r="T39" s="692"/>
      <c r="U39" s="692"/>
      <c r="V39" s="692"/>
      <c r="W39" s="692"/>
      <c r="X39" s="692"/>
      <c r="Y39" s="692"/>
      <c r="Z39" s="692"/>
      <c r="AA39" s="692"/>
      <c r="AB39" s="692"/>
      <c r="AC39" s="692"/>
      <c r="AD39" s="692"/>
      <c r="AE39" s="692"/>
      <c r="AF39" s="692"/>
      <c r="AG39" s="692"/>
      <c r="AH39" s="692"/>
      <c r="AI39" s="692"/>
      <c r="AJ39" s="692"/>
      <c r="AK39" s="692"/>
      <c r="AL39" s="692"/>
      <c r="AM39" s="692"/>
      <c r="AN39" s="692"/>
      <c r="AO39" s="692"/>
      <c r="AP39" s="692"/>
      <c r="AQ39" s="692"/>
      <c r="AR39" s="692"/>
      <c r="AS39" s="692"/>
      <c r="AT39" s="692"/>
      <c r="AU39" s="692"/>
      <c r="AV39" s="692"/>
      <c r="AW39" s="692"/>
      <c r="AX39" s="692"/>
      <c r="AY39" s="692"/>
      <c r="AZ39" s="692"/>
      <c r="BA39" s="692"/>
      <c r="BB39" s="692"/>
      <c r="BC39" s="692"/>
      <c r="BD39" s="692"/>
      <c r="BE39" s="692"/>
      <c r="BF39" s="692"/>
      <c r="BG39" s="692"/>
      <c r="BH39" s="692"/>
      <c r="BI39" s="692"/>
      <c r="BJ39" s="692"/>
      <c r="BK39" s="692"/>
      <c r="BL39" s="692"/>
      <c r="BM39" s="692"/>
      <c r="BN39" s="692"/>
      <c r="BO39" s="692"/>
      <c r="BP39" s="692"/>
      <c r="BQ39" s="692"/>
      <c r="BR39" s="692"/>
      <c r="BS39" s="692"/>
      <c r="BT39" s="692"/>
      <c r="BU39" s="692"/>
      <c r="BV39" s="692"/>
      <c r="BW39" s="692"/>
      <c r="BX39" s="692"/>
      <c r="BY39" s="692"/>
      <c r="BZ39" s="692"/>
      <c r="CA39" s="692"/>
      <c r="CB39" s="692"/>
      <c r="CC39" s="692"/>
      <c r="CD39" s="692"/>
      <c r="CE39" s="692"/>
      <c r="CF39" s="692"/>
      <c r="CG39" s="692"/>
      <c r="CH39" s="692"/>
      <c r="CI39" s="692"/>
      <c r="CJ39" s="692"/>
      <c r="CK39" s="692"/>
      <c r="CL39" s="692"/>
      <c r="CM39" s="692"/>
      <c r="CN39" s="692"/>
      <c r="CO39" s="692"/>
      <c r="CP39" s="692"/>
      <c r="CQ39" s="692"/>
      <c r="CR39" s="692"/>
      <c r="CS39" s="692"/>
      <c r="CT39" s="692"/>
      <c r="CU39" s="692"/>
      <c r="CV39" s="692"/>
      <c r="CW39" s="692"/>
      <c r="CX39" s="692"/>
      <c r="CY39" s="692"/>
      <c r="CZ39" s="692"/>
      <c r="DA39" s="692"/>
      <c r="DB39" s="692"/>
      <c r="DC39" s="692"/>
      <c r="DD39" s="692"/>
      <c r="DE39" s="692"/>
      <c r="DF39" s="692"/>
      <c r="DG39" s="692"/>
      <c r="DH39" s="692"/>
      <c r="DI39" s="692"/>
      <c r="DJ39" s="692"/>
      <c r="DK39" s="692"/>
      <c r="DL39" s="692"/>
      <c r="DM39" s="692"/>
      <c r="DN39" s="692"/>
      <c r="DO39" s="692"/>
      <c r="DP39" s="692"/>
      <c r="DQ39" s="692"/>
      <c r="DR39" s="692"/>
      <c r="DS39" s="692"/>
      <c r="DT39" s="692"/>
      <c r="DU39" s="692"/>
      <c r="DV39" s="692"/>
      <c r="DW39" s="692"/>
      <c r="DX39" s="692"/>
      <c r="DY39" s="692"/>
      <c r="DZ39" s="692"/>
      <c r="EA39" s="692"/>
      <c r="EB39" s="692"/>
      <c r="EC39" s="692"/>
      <c r="ED39" s="692"/>
      <c r="EE39" s="692"/>
      <c r="EF39" s="692"/>
      <c r="EG39" s="692"/>
      <c r="EH39" s="692"/>
      <c r="EI39" s="692"/>
      <c r="EJ39" s="692"/>
      <c r="EK39" s="692"/>
      <c r="EL39" s="692"/>
      <c r="EM39" s="692"/>
      <c r="EN39" s="692"/>
      <c r="EO39" s="692"/>
      <c r="EP39" s="692"/>
      <c r="EQ39" s="692"/>
      <c r="ER39" s="692"/>
      <c r="ES39" s="692"/>
      <c r="ET39" s="692"/>
      <c r="EU39" s="692"/>
      <c r="EV39" s="692"/>
      <c r="EW39" s="692"/>
      <c r="EX39" s="692"/>
      <c r="EY39" s="692"/>
      <c r="EZ39" s="692"/>
      <c r="FA39" s="692"/>
      <c r="FB39" s="692"/>
      <c r="FC39" s="692"/>
      <c r="FD39" s="692"/>
      <c r="FE39" s="692"/>
      <c r="FF39" s="692"/>
      <c r="FG39" s="692"/>
      <c r="FH39" s="692"/>
      <c r="FI39" s="692"/>
      <c r="FJ39" s="692"/>
      <c r="FK39" s="692"/>
      <c r="FL39" s="692"/>
    </row>
    <row r="40" spans="2:168" ht="12">
      <c r="B40" s="693"/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  <c r="O40" s="694"/>
      <c r="Q40" s="692"/>
      <c r="R40" s="692"/>
      <c r="S40" s="692"/>
      <c r="T40" s="692"/>
      <c r="U40" s="692"/>
      <c r="V40" s="692"/>
      <c r="W40" s="692"/>
      <c r="X40" s="692"/>
      <c r="Y40" s="692"/>
      <c r="Z40" s="692"/>
      <c r="AA40" s="692"/>
      <c r="AB40" s="692"/>
      <c r="AC40" s="692"/>
      <c r="AD40" s="692"/>
      <c r="AE40" s="692"/>
      <c r="AF40" s="692"/>
      <c r="AG40" s="692"/>
      <c r="AH40" s="692"/>
      <c r="AI40" s="692"/>
      <c r="AJ40" s="692"/>
      <c r="AK40" s="692"/>
      <c r="AL40" s="692"/>
      <c r="AM40" s="692"/>
      <c r="AN40" s="692"/>
      <c r="AO40" s="692"/>
      <c r="AP40" s="692"/>
      <c r="AQ40" s="692"/>
      <c r="AR40" s="692"/>
      <c r="AS40" s="692"/>
      <c r="AT40" s="692"/>
      <c r="AU40" s="692"/>
      <c r="AV40" s="692"/>
      <c r="AW40" s="692"/>
      <c r="AX40" s="692"/>
      <c r="AY40" s="692"/>
      <c r="AZ40" s="692"/>
      <c r="BA40" s="692"/>
      <c r="BB40" s="692"/>
      <c r="BC40" s="692"/>
      <c r="BD40" s="692"/>
      <c r="BE40" s="692"/>
      <c r="BF40" s="692"/>
      <c r="BG40" s="692"/>
      <c r="BH40" s="692"/>
      <c r="BI40" s="692"/>
      <c r="BJ40" s="692"/>
      <c r="BK40" s="692"/>
      <c r="BL40" s="692"/>
      <c r="BM40" s="692"/>
      <c r="BN40" s="692"/>
      <c r="BO40" s="692"/>
      <c r="BP40" s="692"/>
      <c r="BQ40" s="692"/>
      <c r="BR40" s="692"/>
      <c r="BS40" s="692"/>
      <c r="BT40" s="692"/>
      <c r="BU40" s="692"/>
      <c r="BV40" s="692"/>
      <c r="BW40" s="692"/>
      <c r="BX40" s="692"/>
      <c r="BY40" s="692"/>
      <c r="BZ40" s="692"/>
      <c r="CA40" s="692"/>
      <c r="CB40" s="692"/>
      <c r="CC40" s="692"/>
      <c r="CD40" s="692"/>
      <c r="CE40" s="692"/>
      <c r="CF40" s="692"/>
      <c r="CG40" s="692"/>
      <c r="CH40" s="692"/>
      <c r="CI40" s="692"/>
      <c r="CJ40" s="692"/>
      <c r="CK40" s="692"/>
      <c r="CL40" s="692"/>
      <c r="CM40" s="692"/>
      <c r="CN40" s="692"/>
      <c r="CO40" s="692"/>
      <c r="CP40" s="692"/>
      <c r="CQ40" s="692"/>
      <c r="CR40" s="692"/>
      <c r="CS40" s="692"/>
      <c r="CT40" s="692"/>
      <c r="CU40" s="692"/>
      <c r="CV40" s="692"/>
      <c r="CW40" s="692"/>
      <c r="CX40" s="692"/>
      <c r="CY40" s="692"/>
      <c r="CZ40" s="692"/>
      <c r="DA40" s="692"/>
      <c r="DB40" s="692"/>
      <c r="DC40" s="692"/>
      <c r="DD40" s="692"/>
      <c r="DE40" s="692"/>
      <c r="DF40" s="692"/>
      <c r="DG40" s="692"/>
      <c r="DH40" s="692"/>
      <c r="DI40" s="692"/>
      <c r="DJ40" s="692"/>
      <c r="DK40" s="692"/>
      <c r="DL40" s="692"/>
      <c r="DM40" s="692"/>
      <c r="DN40" s="692"/>
      <c r="DO40" s="692"/>
      <c r="DP40" s="692"/>
      <c r="DQ40" s="692"/>
      <c r="DR40" s="692"/>
      <c r="DS40" s="692"/>
      <c r="DT40" s="692"/>
      <c r="DU40" s="692"/>
      <c r="DV40" s="692"/>
      <c r="DW40" s="692"/>
      <c r="DX40" s="692"/>
      <c r="DY40" s="692"/>
      <c r="DZ40" s="692"/>
      <c r="EA40" s="692"/>
      <c r="EB40" s="692"/>
      <c r="EC40" s="692"/>
      <c r="ED40" s="692"/>
      <c r="EE40" s="692"/>
      <c r="EF40" s="692"/>
      <c r="EG40" s="692"/>
      <c r="EH40" s="692"/>
      <c r="EI40" s="692"/>
      <c r="EJ40" s="692"/>
      <c r="EK40" s="692"/>
      <c r="EL40" s="692"/>
      <c r="EM40" s="692"/>
      <c r="EN40" s="692"/>
      <c r="EO40" s="692"/>
      <c r="EP40" s="692"/>
      <c r="EQ40" s="692"/>
      <c r="ER40" s="692"/>
      <c r="ES40" s="692"/>
      <c r="ET40" s="692"/>
      <c r="EU40" s="692"/>
      <c r="EV40" s="692"/>
      <c r="EW40" s="692"/>
      <c r="EX40" s="692"/>
      <c r="EY40" s="692"/>
      <c r="EZ40" s="692"/>
      <c r="FA40" s="692"/>
      <c r="FB40" s="692"/>
      <c r="FC40" s="692"/>
      <c r="FD40" s="692"/>
      <c r="FE40" s="692"/>
      <c r="FF40" s="692"/>
      <c r="FG40" s="692"/>
      <c r="FH40" s="692"/>
      <c r="FI40" s="692"/>
      <c r="FJ40" s="692"/>
      <c r="FK40" s="692"/>
      <c r="FL40" s="692"/>
    </row>
    <row r="41" spans="2:168" ht="12">
      <c r="B41" s="693"/>
      <c r="C41" s="694"/>
      <c r="D41" s="694"/>
      <c r="E41" s="694"/>
      <c r="F41" s="694"/>
      <c r="G41" s="694"/>
      <c r="H41" s="694"/>
      <c r="I41" s="694"/>
      <c r="J41" s="694"/>
      <c r="K41" s="694"/>
      <c r="L41" s="694"/>
      <c r="M41" s="694"/>
      <c r="N41" s="694"/>
      <c r="O41" s="694"/>
      <c r="Q41" s="692"/>
      <c r="R41" s="692"/>
      <c r="S41" s="692"/>
      <c r="T41" s="692"/>
      <c r="U41" s="692"/>
      <c r="V41" s="692"/>
      <c r="W41" s="692"/>
      <c r="X41" s="692"/>
      <c r="Y41" s="692"/>
      <c r="Z41" s="692"/>
      <c r="AA41" s="692"/>
      <c r="AB41" s="692"/>
      <c r="AC41" s="692"/>
      <c r="AD41" s="692"/>
      <c r="AE41" s="692"/>
      <c r="AF41" s="692"/>
      <c r="AG41" s="692"/>
      <c r="AH41" s="692"/>
      <c r="AI41" s="692"/>
      <c r="AJ41" s="692"/>
      <c r="AK41" s="692"/>
      <c r="AL41" s="692"/>
      <c r="AM41" s="692"/>
      <c r="AN41" s="692"/>
      <c r="AO41" s="692"/>
      <c r="AP41" s="692"/>
      <c r="AQ41" s="692"/>
      <c r="AR41" s="692"/>
      <c r="AS41" s="692"/>
      <c r="AT41" s="692"/>
      <c r="AU41" s="692"/>
      <c r="AV41" s="692"/>
      <c r="AW41" s="692"/>
      <c r="AX41" s="692"/>
      <c r="AY41" s="692"/>
      <c r="AZ41" s="692"/>
      <c r="BA41" s="692"/>
      <c r="BB41" s="692"/>
      <c r="BC41" s="692"/>
      <c r="BD41" s="692"/>
      <c r="BE41" s="692"/>
      <c r="BF41" s="692"/>
      <c r="BG41" s="692"/>
      <c r="BH41" s="692"/>
      <c r="BI41" s="692"/>
      <c r="BJ41" s="692"/>
      <c r="BK41" s="692"/>
      <c r="BL41" s="692"/>
      <c r="BM41" s="692"/>
      <c r="BN41" s="692"/>
      <c r="BO41" s="692"/>
      <c r="BP41" s="692"/>
      <c r="BQ41" s="692"/>
      <c r="BR41" s="692"/>
      <c r="BS41" s="692"/>
      <c r="BT41" s="692"/>
      <c r="BU41" s="692"/>
      <c r="BV41" s="692"/>
      <c r="BW41" s="692"/>
      <c r="BX41" s="692"/>
      <c r="BY41" s="692"/>
      <c r="BZ41" s="692"/>
      <c r="CA41" s="692"/>
      <c r="CB41" s="692"/>
      <c r="CC41" s="692"/>
      <c r="CD41" s="692"/>
      <c r="CE41" s="692"/>
      <c r="CF41" s="692"/>
      <c r="CG41" s="692"/>
      <c r="CH41" s="692"/>
      <c r="CI41" s="692"/>
      <c r="CJ41" s="692"/>
      <c r="CK41" s="692"/>
      <c r="CL41" s="692"/>
      <c r="CM41" s="692"/>
      <c r="CN41" s="692"/>
      <c r="CO41" s="692"/>
      <c r="CP41" s="692"/>
      <c r="CQ41" s="692"/>
      <c r="CR41" s="692"/>
      <c r="CS41" s="692"/>
      <c r="CT41" s="692"/>
      <c r="CU41" s="692"/>
      <c r="CV41" s="692"/>
      <c r="CW41" s="692"/>
      <c r="CX41" s="692"/>
      <c r="CY41" s="692"/>
      <c r="CZ41" s="692"/>
      <c r="DA41" s="692"/>
      <c r="DB41" s="692"/>
      <c r="DC41" s="692"/>
      <c r="DD41" s="692"/>
      <c r="DE41" s="692"/>
      <c r="DF41" s="692"/>
      <c r="DG41" s="692"/>
      <c r="DH41" s="692"/>
      <c r="DI41" s="692"/>
      <c r="DJ41" s="692"/>
      <c r="DK41" s="692"/>
      <c r="DL41" s="692"/>
      <c r="DM41" s="692"/>
      <c r="DN41" s="692"/>
      <c r="DO41" s="692"/>
      <c r="DP41" s="692"/>
      <c r="DQ41" s="692"/>
      <c r="DR41" s="692"/>
      <c r="DS41" s="692"/>
      <c r="DT41" s="692"/>
      <c r="DU41" s="692"/>
      <c r="DV41" s="692"/>
      <c r="DW41" s="692"/>
      <c r="DX41" s="692"/>
      <c r="DY41" s="692"/>
      <c r="DZ41" s="692"/>
      <c r="EA41" s="692"/>
      <c r="EB41" s="692"/>
      <c r="EC41" s="692"/>
      <c r="ED41" s="692"/>
      <c r="EE41" s="692"/>
      <c r="EF41" s="692"/>
      <c r="EG41" s="692"/>
      <c r="EH41" s="692"/>
      <c r="EI41" s="692"/>
      <c r="EJ41" s="692"/>
      <c r="EK41" s="692"/>
      <c r="EL41" s="692"/>
      <c r="EM41" s="692"/>
      <c r="EN41" s="692"/>
      <c r="EO41" s="692"/>
      <c r="EP41" s="692"/>
      <c r="EQ41" s="692"/>
      <c r="ER41" s="692"/>
      <c r="ES41" s="692"/>
      <c r="ET41" s="692"/>
      <c r="EU41" s="692"/>
      <c r="EV41" s="692"/>
      <c r="EW41" s="692"/>
      <c r="EX41" s="692"/>
      <c r="EY41" s="692"/>
      <c r="EZ41" s="692"/>
      <c r="FA41" s="692"/>
      <c r="FB41" s="692"/>
      <c r="FC41" s="692"/>
      <c r="FD41" s="692"/>
      <c r="FE41" s="692"/>
      <c r="FF41" s="692"/>
      <c r="FG41" s="692"/>
      <c r="FH41" s="692"/>
      <c r="FI41" s="692"/>
      <c r="FJ41" s="692"/>
      <c r="FK41" s="692"/>
      <c r="FL41" s="692"/>
    </row>
    <row r="42" spans="2:168" ht="12">
      <c r="B42" s="693"/>
      <c r="C42" s="694"/>
      <c r="D42" s="694"/>
      <c r="E42" s="694"/>
      <c r="F42" s="694"/>
      <c r="G42" s="694"/>
      <c r="H42" s="694"/>
      <c r="I42" s="694"/>
      <c r="J42" s="694"/>
      <c r="K42" s="694"/>
      <c r="L42" s="694"/>
      <c r="M42" s="694"/>
      <c r="N42" s="694"/>
      <c r="O42" s="694"/>
      <c r="Q42" s="692"/>
      <c r="R42" s="692"/>
      <c r="S42" s="692"/>
      <c r="T42" s="692"/>
      <c r="U42" s="692"/>
      <c r="V42" s="692"/>
      <c r="W42" s="692"/>
      <c r="X42" s="692"/>
      <c r="Y42" s="692"/>
      <c r="Z42" s="692"/>
      <c r="AA42" s="692"/>
      <c r="AB42" s="692"/>
      <c r="AC42" s="692"/>
      <c r="AD42" s="692"/>
      <c r="AE42" s="692"/>
      <c r="AF42" s="692"/>
      <c r="AG42" s="692"/>
      <c r="AH42" s="692"/>
      <c r="AI42" s="692"/>
      <c r="AJ42" s="692"/>
      <c r="AK42" s="692"/>
      <c r="AL42" s="692"/>
      <c r="AM42" s="692"/>
      <c r="AN42" s="692"/>
      <c r="AO42" s="692"/>
      <c r="AP42" s="692"/>
      <c r="AQ42" s="692"/>
      <c r="AR42" s="692"/>
      <c r="AS42" s="692"/>
      <c r="AT42" s="692"/>
      <c r="AU42" s="692"/>
      <c r="AV42" s="692"/>
      <c r="AW42" s="692"/>
      <c r="AX42" s="692"/>
      <c r="AY42" s="692"/>
      <c r="AZ42" s="692"/>
      <c r="BA42" s="692"/>
      <c r="BB42" s="692"/>
      <c r="BC42" s="692"/>
      <c r="BD42" s="692"/>
      <c r="BE42" s="692"/>
      <c r="BF42" s="692"/>
      <c r="BG42" s="692"/>
      <c r="BH42" s="692"/>
      <c r="BI42" s="692"/>
      <c r="BJ42" s="692"/>
      <c r="BK42" s="692"/>
      <c r="BL42" s="692"/>
      <c r="BM42" s="692"/>
      <c r="BN42" s="692"/>
      <c r="BO42" s="692"/>
      <c r="BP42" s="692"/>
      <c r="BQ42" s="692"/>
      <c r="BR42" s="692"/>
      <c r="BS42" s="692"/>
      <c r="BT42" s="692"/>
      <c r="BU42" s="692"/>
      <c r="BV42" s="692"/>
      <c r="BW42" s="692"/>
      <c r="BX42" s="692"/>
      <c r="BY42" s="692"/>
      <c r="BZ42" s="692"/>
      <c r="CA42" s="692"/>
      <c r="CB42" s="692"/>
      <c r="CC42" s="692"/>
      <c r="CD42" s="692"/>
      <c r="CE42" s="692"/>
      <c r="CF42" s="692"/>
      <c r="CG42" s="692"/>
      <c r="CH42" s="692"/>
      <c r="CI42" s="692"/>
      <c r="CJ42" s="692"/>
      <c r="CK42" s="692"/>
      <c r="CL42" s="692"/>
      <c r="CM42" s="692"/>
      <c r="CN42" s="692"/>
      <c r="CO42" s="692"/>
      <c r="CP42" s="692"/>
      <c r="CQ42" s="692"/>
      <c r="CR42" s="692"/>
      <c r="CS42" s="692"/>
      <c r="CT42" s="692"/>
      <c r="CU42" s="692"/>
      <c r="CV42" s="692"/>
      <c r="CW42" s="692"/>
      <c r="CX42" s="692"/>
      <c r="CY42" s="692"/>
      <c r="CZ42" s="692"/>
      <c r="DA42" s="692"/>
      <c r="DB42" s="692"/>
      <c r="DC42" s="692"/>
      <c r="DD42" s="692"/>
      <c r="DE42" s="692"/>
      <c r="DF42" s="692"/>
      <c r="DG42" s="692"/>
      <c r="DH42" s="692"/>
      <c r="DI42" s="692"/>
      <c r="DJ42" s="692"/>
      <c r="DK42" s="692"/>
      <c r="DL42" s="692"/>
      <c r="DM42" s="692"/>
      <c r="DN42" s="692"/>
      <c r="DO42" s="692"/>
      <c r="DP42" s="692"/>
      <c r="DQ42" s="692"/>
      <c r="DR42" s="692"/>
      <c r="DS42" s="692"/>
      <c r="DT42" s="692"/>
      <c r="DU42" s="692"/>
      <c r="DV42" s="692"/>
      <c r="DW42" s="692"/>
      <c r="DX42" s="692"/>
      <c r="DY42" s="692"/>
      <c r="DZ42" s="692"/>
      <c r="EA42" s="692"/>
      <c r="EB42" s="692"/>
      <c r="EC42" s="692"/>
      <c r="ED42" s="692"/>
      <c r="EE42" s="692"/>
      <c r="EF42" s="692"/>
      <c r="EG42" s="692"/>
      <c r="EH42" s="692"/>
      <c r="EI42" s="692"/>
      <c r="EJ42" s="692"/>
      <c r="EK42" s="692"/>
      <c r="EL42" s="692"/>
      <c r="EM42" s="692"/>
      <c r="EN42" s="692"/>
      <c r="EO42" s="692"/>
      <c r="EP42" s="692"/>
      <c r="EQ42" s="692"/>
      <c r="ER42" s="692"/>
      <c r="ES42" s="692"/>
      <c r="ET42" s="692"/>
      <c r="EU42" s="692"/>
      <c r="EV42" s="692"/>
      <c r="EW42" s="692"/>
      <c r="EX42" s="692"/>
      <c r="EY42" s="692"/>
      <c r="EZ42" s="692"/>
      <c r="FA42" s="692"/>
      <c r="FB42" s="692"/>
      <c r="FC42" s="692"/>
      <c r="FD42" s="692"/>
      <c r="FE42" s="692"/>
      <c r="FF42" s="692"/>
      <c r="FG42" s="692"/>
      <c r="FH42" s="692"/>
      <c r="FI42" s="692"/>
      <c r="FJ42" s="692"/>
      <c r="FK42" s="692"/>
      <c r="FL42" s="692"/>
    </row>
    <row r="43" spans="2:168" ht="12">
      <c r="B43" s="693"/>
      <c r="C43" s="694"/>
      <c r="D43" s="694"/>
      <c r="E43" s="694"/>
      <c r="F43" s="694"/>
      <c r="G43" s="694"/>
      <c r="H43" s="694"/>
      <c r="I43" s="694"/>
      <c r="J43" s="694"/>
      <c r="K43" s="694"/>
      <c r="L43" s="694"/>
      <c r="M43" s="694"/>
      <c r="N43" s="694"/>
      <c r="O43" s="694"/>
      <c r="Q43" s="692"/>
      <c r="R43" s="692"/>
      <c r="S43" s="692"/>
      <c r="T43" s="692"/>
      <c r="U43" s="692"/>
      <c r="V43" s="692"/>
      <c r="W43" s="692"/>
      <c r="X43" s="692"/>
      <c r="Y43" s="692"/>
      <c r="Z43" s="692"/>
      <c r="AA43" s="692"/>
      <c r="AB43" s="692"/>
      <c r="AC43" s="692"/>
      <c r="AD43" s="692"/>
      <c r="AE43" s="692"/>
      <c r="AF43" s="692"/>
      <c r="AG43" s="692"/>
      <c r="AH43" s="692"/>
      <c r="AI43" s="692"/>
      <c r="AJ43" s="692"/>
      <c r="AK43" s="692"/>
      <c r="AL43" s="692"/>
      <c r="AM43" s="692"/>
      <c r="AN43" s="692"/>
      <c r="AO43" s="692"/>
      <c r="AP43" s="692"/>
      <c r="AQ43" s="692"/>
      <c r="AR43" s="692"/>
      <c r="AS43" s="692"/>
      <c r="AT43" s="692"/>
      <c r="AU43" s="692"/>
      <c r="AV43" s="692"/>
      <c r="AW43" s="692"/>
      <c r="AX43" s="692"/>
      <c r="AY43" s="692"/>
      <c r="AZ43" s="692"/>
      <c r="BA43" s="692"/>
      <c r="BB43" s="692"/>
      <c r="BC43" s="692"/>
      <c r="BD43" s="692"/>
      <c r="BE43" s="692"/>
      <c r="BF43" s="692"/>
      <c r="BG43" s="692"/>
      <c r="BH43" s="692"/>
      <c r="BI43" s="692"/>
      <c r="BJ43" s="692"/>
      <c r="BK43" s="692"/>
      <c r="BL43" s="692"/>
      <c r="BM43" s="692"/>
      <c r="BN43" s="692"/>
      <c r="BO43" s="692"/>
      <c r="BP43" s="692"/>
      <c r="BQ43" s="692"/>
      <c r="BR43" s="692"/>
      <c r="BS43" s="692"/>
      <c r="BT43" s="692"/>
      <c r="BU43" s="692"/>
      <c r="BV43" s="692"/>
      <c r="BW43" s="692"/>
      <c r="BX43" s="692"/>
      <c r="BY43" s="692"/>
      <c r="BZ43" s="692"/>
      <c r="CA43" s="692"/>
      <c r="CB43" s="692"/>
      <c r="CC43" s="692"/>
      <c r="CD43" s="692"/>
      <c r="CE43" s="692"/>
      <c r="CF43" s="692"/>
      <c r="CG43" s="692"/>
      <c r="CH43" s="692"/>
      <c r="CI43" s="692"/>
      <c r="CJ43" s="692"/>
      <c r="CK43" s="692"/>
      <c r="CL43" s="692"/>
      <c r="CM43" s="692"/>
      <c r="CN43" s="692"/>
      <c r="CO43" s="692"/>
      <c r="CP43" s="692"/>
      <c r="CQ43" s="692"/>
      <c r="CR43" s="692"/>
      <c r="CS43" s="692"/>
      <c r="CT43" s="692"/>
      <c r="CU43" s="692"/>
      <c r="CV43" s="692"/>
      <c r="CW43" s="692"/>
      <c r="CX43" s="692"/>
      <c r="CY43" s="692"/>
      <c r="CZ43" s="692"/>
      <c r="DA43" s="692"/>
      <c r="DB43" s="692"/>
      <c r="DC43" s="692"/>
      <c r="DD43" s="692"/>
      <c r="DE43" s="692"/>
      <c r="DF43" s="692"/>
      <c r="DG43" s="692"/>
      <c r="DH43" s="692"/>
      <c r="DI43" s="692"/>
      <c r="DJ43" s="692"/>
      <c r="DK43" s="692"/>
      <c r="DL43" s="692"/>
      <c r="DM43" s="692"/>
      <c r="DN43" s="692"/>
      <c r="DO43" s="692"/>
      <c r="DP43" s="692"/>
      <c r="DQ43" s="692"/>
      <c r="DR43" s="692"/>
      <c r="DS43" s="692"/>
      <c r="DT43" s="692"/>
      <c r="DU43" s="692"/>
      <c r="DV43" s="692"/>
      <c r="DW43" s="692"/>
      <c r="DX43" s="692"/>
      <c r="DY43" s="692"/>
      <c r="DZ43" s="692"/>
      <c r="EA43" s="692"/>
      <c r="EB43" s="692"/>
      <c r="EC43" s="692"/>
      <c r="ED43" s="692"/>
      <c r="EE43" s="692"/>
      <c r="EF43" s="692"/>
      <c r="EG43" s="692"/>
      <c r="EH43" s="692"/>
      <c r="EI43" s="692"/>
      <c r="EJ43" s="692"/>
      <c r="EK43" s="692"/>
      <c r="EL43" s="692"/>
      <c r="EM43" s="692"/>
      <c r="EN43" s="692"/>
      <c r="EO43" s="692"/>
      <c r="EP43" s="692"/>
      <c r="EQ43" s="692"/>
      <c r="ER43" s="692"/>
      <c r="ES43" s="692"/>
      <c r="ET43" s="692"/>
      <c r="EU43" s="692"/>
      <c r="EV43" s="692"/>
      <c r="EW43" s="692"/>
      <c r="EX43" s="692"/>
      <c r="EY43" s="692"/>
      <c r="EZ43" s="692"/>
      <c r="FA43" s="692"/>
      <c r="FB43" s="692"/>
      <c r="FC43" s="692"/>
      <c r="FD43" s="692"/>
      <c r="FE43" s="692"/>
      <c r="FF43" s="692"/>
      <c r="FG43" s="692"/>
      <c r="FH43" s="692"/>
      <c r="FI43" s="692"/>
      <c r="FJ43" s="692"/>
      <c r="FK43" s="692"/>
      <c r="FL43" s="692"/>
    </row>
    <row r="44" spans="2:168" ht="12">
      <c r="B44" s="693"/>
      <c r="C44" s="694"/>
      <c r="D44" s="694"/>
      <c r="E44" s="694"/>
      <c r="F44" s="694"/>
      <c r="G44" s="694"/>
      <c r="H44" s="694"/>
      <c r="I44" s="694"/>
      <c r="J44" s="694"/>
      <c r="K44" s="694"/>
      <c r="L44" s="694"/>
      <c r="M44" s="694"/>
      <c r="N44" s="694"/>
      <c r="O44" s="694"/>
      <c r="Q44" s="692"/>
      <c r="R44" s="692"/>
      <c r="S44" s="692"/>
      <c r="T44" s="692"/>
      <c r="U44" s="692"/>
      <c r="V44" s="692"/>
      <c r="W44" s="692"/>
      <c r="X44" s="692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  <c r="AJ44" s="692"/>
      <c r="AK44" s="692"/>
      <c r="AL44" s="692"/>
      <c r="AM44" s="692"/>
      <c r="AN44" s="692"/>
      <c r="AO44" s="692"/>
      <c r="AP44" s="692"/>
      <c r="AQ44" s="692"/>
      <c r="AR44" s="692"/>
      <c r="AS44" s="692"/>
      <c r="AT44" s="692"/>
      <c r="AU44" s="692"/>
      <c r="AV44" s="692"/>
      <c r="AW44" s="692"/>
      <c r="AX44" s="692"/>
      <c r="AY44" s="692"/>
      <c r="AZ44" s="692"/>
      <c r="BA44" s="692"/>
      <c r="BB44" s="692"/>
      <c r="BC44" s="692"/>
      <c r="BD44" s="692"/>
      <c r="BE44" s="692"/>
      <c r="BF44" s="692"/>
      <c r="BG44" s="692"/>
      <c r="BH44" s="692"/>
      <c r="BI44" s="692"/>
      <c r="BJ44" s="692"/>
      <c r="BK44" s="692"/>
      <c r="BL44" s="692"/>
      <c r="BM44" s="692"/>
      <c r="BN44" s="692"/>
      <c r="BO44" s="692"/>
      <c r="BP44" s="692"/>
      <c r="BQ44" s="692"/>
      <c r="BR44" s="692"/>
      <c r="BS44" s="692"/>
      <c r="BT44" s="692"/>
      <c r="BU44" s="692"/>
      <c r="BV44" s="692"/>
      <c r="BW44" s="692"/>
      <c r="BX44" s="692"/>
      <c r="BY44" s="692"/>
      <c r="BZ44" s="692"/>
      <c r="CA44" s="692"/>
      <c r="CB44" s="692"/>
      <c r="CC44" s="692"/>
      <c r="CD44" s="692"/>
      <c r="CE44" s="692"/>
      <c r="CF44" s="692"/>
      <c r="CG44" s="692"/>
      <c r="CH44" s="692"/>
      <c r="CI44" s="692"/>
      <c r="CJ44" s="692"/>
      <c r="CK44" s="692"/>
      <c r="CL44" s="692"/>
      <c r="CM44" s="692"/>
      <c r="CN44" s="692"/>
      <c r="CO44" s="692"/>
      <c r="CP44" s="692"/>
      <c r="CQ44" s="692"/>
      <c r="CR44" s="692"/>
      <c r="CS44" s="692"/>
      <c r="CT44" s="692"/>
      <c r="CU44" s="692"/>
      <c r="CV44" s="692"/>
      <c r="CW44" s="692"/>
      <c r="CX44" s="692"/>
      <c r="CY44" s="692"/>
      <c r="CZ44" s="692"/>
      <c r="DA44" s="692"/>
      <c r="DB44" s="692"/>
      <c r="DC44" s="692"/>
      <c r="DD44" s="692"/>
      <c r="DE44" s="692"/>
      <c r="DF44" s="692"/>
      <c r="DG44" s="692"/>
      <c r="DH44" s="692"/>
      <c r="DI44" s="692"/>
      <c r="DJ44" s="692"/>
      <c r="DK44" s="692"/>
      <c r="DL44" s="692"/>
      <c r="DM44" s="692"/>
      <c r="DN44" s="692"/>
      <c r="DO44" s="692"/>
      <c r="DP44" s="692"/>
      <c r="DQ44" s="692"/>
      <c r="DR44" s="692"/>
      <c r="DS44" s="692"/>
      <c r="DT44" s="692"/>
      <c r="DU44" s="692"/>
      <c r="DV44" s="692"/>
      <c r="DW44" s="692"/>
      <c r="DX44" s="692"/>
      <c r="DY44" s="692"/>
      <c r="DZ44" s="692"/>
      <c r="EA44" s="692"/>
      <c r="EB44" s="692"/>
      <c r="EC44" s="692"/>
      <c r="ED44" s="692"/>
      <c r="EE44" s="692"/>
      <c r="EF44" s="692"/>
      <c r="EG44" s="692"/>
      <c r="EH44" s="692"/>
      <c r="EI44" s="692"/>
      <c r="EJ44" s="692"/>
      <c r="EK44" s="692"/>
      <c r="EL44" s="692"/>
      <c r="EM44" s="692"/>
      <c r="EN44" s="692"/>
      <c r="EO44" s="692"/>
      <c r="EP44" s="692"/>
      <c r="EQ44" s="692"/>
      <c r="ER44" s="692"/>
      <c r="ES44" s="692"/>
      <c r="ET44" s="692"/>
      <c r="EU44" s="692"/>
      <c r="EV44" s="692"/>
      <c r="EW44" s="692"/>
      <c r="EX44" s="692"/>
      <c r="EY44" s="692"/>
      <c r="EZ44" s="692"/>
      <c r="FA44" s="692"/>
      <c r="FB44" s="692"/>
      <c r="FC44" s="692"/>
      <c r="FD44" s="692"/>
      <c r="FE44" s="692"/>
      <c r="FF44" s="692"/>
      <c r="FG44" s="692"/>
      <c r="FH44" s="692"/>
      <c r="FI44" s="692"/>
      <c r="FJ44" s="692"/>
      <c r="FK44" s="692"/>
      <c r="FL44" s="692"/>
    </row>
    <row r="45" spans="2:168" ht="12">
      <c r="B45" s="693"/>
      <c r="C45" s="694"/>
      <c r="D45" s="694"/>
      <c r="E45" s="694"/>
      <c r="F45" s="694"/>
      <c r="G45" s="694"/>
      <c r="H45" s="694"/>
      <c r="I45" s="694"/>
      <c r="J45" s="694"/>
      <c r="K45" s="694"/>
      <c r="L45" s="694"/>
      <c r="M45" s="694"/>
      <c r="N45" s="694"/>
      <c r="O45" s="694"/>
      <c r="Q45" s="692"/>
      <c r="R45" s="692"/>
      <c r="S45" s="692"/>
      <c r="T45" s="692"/>
      <c r="U45" s="692"/>
      <c r="V45" s="692"/>
      <c r="W45" s="692"/>
      <c r="X45" s="692"/>
      <c r="Y45" s="692"/>
      <c r="Z45" s="692"/>
      <c r="AA45" s="692"/>
      <c r="AB45" s="692"/>
      <c r="AC45" s="692"/>
      <c r="AD45" s="692"/>
      <c r="AE45" s="692"/>
      <c r="AF45" s="692"/>
      <c r="AG45" s="692"/>
      <c r="AH45" s="692"/>
      <c r="AI45" s="692"/>
      <c r="AJ45" s="692"/>
      <c r="AK45" s="692"/>
      <c r="AL45" s="692"/>
      <c r="AM45" s="692"/>
      <c r="AN45" s="692"/>
      <c r="AO45" s="692"/>
      <c r="AP45" s="692"/>
      <c r="AQ45" s="692"/>
      <c r="AR45" s="692"/>
      <c r="AS45" s="692"/>
      <c r="AT45" s="692"/>
      <c r="AU45" s="692"/>
      <c r="AV45" s="692"/>
      <c r="AW45" s="692"/>
      <c r="AX45" s="692"/>
      <c r="AY45" s="692"/>
      <c r="AZ45" s="692"/>
      <c r="BA45" s="692"/>
      <c r="BB45" s="692"/>
      <c r="BC45" s="692"/>
      <c r="BD45" s="692"/>
      <c r="BE45" s="692"/>
      <c r="BF45" s="692"/>
      <c r="BG45" s="692"/>
      <c r="BH45" s="692"/>
      <c r="BI45" s="692"/>
      <c r="BJ45" s="692"/>
      <c r="BK45" s="692"/>
      <c r="BL45" s="692"/>
      <c r="BM45" s="692"/>
      <c r="BN45" s="692"/>
      <c r="BO45" s="692"/>
      <c r="BP45" s="692"/>
      <c r="BQ45" s="692"/>
      <c r="BR45" s="692"/>
      <c r="BS45" s="692"/>
      <c r="BT45" s="692"/>
      <c r="BU45" s="692"/>
      <c r="BV45" s="692"/>
      <c r="BW45" s="692"/>
      <c r="BX45" s="692"/>
      <c r="BY45" s="692"/>
      <c r="BZ45" s="692"/>
      <c r="CA45" s="692"/>
      <c r="CB45" s="692"/>
      <c r="CC45" s="692"/>
      <c r="CD45" s="692"/>
      <c r="CE45" s="692"/>
      <c r="CF45" s="692"/>
      <c r="CG45" s="692"/>
      <c r="CH45" s="692"/>
      <c r="CI45" s="692"/>
      <c r="CJ45" s="692"/>
      <c r="CK45" s="692"/>
      <c r="CL45" s="692"/>
      <c r="CM45" s="692"/>
      <c r="CN45" s="692"/>
      <c r="CO45" s="692"/>
      <c r="CP45" s="692"/>
      <c r="CQ45" s="692"/>
      <c r="CR45" s="692"/>
      <c r="CS45" s="692"/>
      <c r="CT45" s="692"/>
      <c r="CU45" s="692"/>
      <c r="CV45" s="692"/>
      <c r="CW45" s="692"/>
      <c r="CX45" s="692"/>
      <c r="CY45" s="692"/>
      <c r="CZ45" s="692"/>
      <c r="DA45" s="692"/>
      <c r="DB45" s="692"/>
      <c r="DC45" s="692"/>
      <c r="DD45" s="692"/>
      <c r="DE45" s="692"/>
      <c r="DF45" s="692"/>
      <c r="DG45" s="692"/>
      <c r="DH45" s="692"/>
      <c r="DI45" s="692"/>
      <c r="DJ45" s="692"/>
      <c r="DK45" s="692"/>
      <c r="DL45" s="692"/>
      <c r="DM45" s="692"/>
      <c r="DN45" s="692"/>
      <c r="DO45" s="692"/>
      <c r="DP45" s="692"/>
      <c r="DQ45" s="692"/>
      <c r="DR45" s="692"/>
      <c r="DS45" s="692"/>
      <c r="DT45" s="692"/>
      <c r="DU45" s="692"/>
      <c r="DV45" s="692"/>
      <c r="DW45" s="692"/>
      <c r="DX45" s="692"/>
      <c r="DY45" s="692"/>
      <c r="DZ45" s="692"/>
      <c r="EA45" s="692"/>
      <c r="EB45" s="692"/>
      <c r="EC45" s="692"/>
      <c r="ED45" s="692"/>
      <c r="EE45" s="692"/>
      <c r="EF45" s="692"/>
      <c r="EG45" s="692"/>
      <c r="EH45" s="692"/>
      <c r="EI45" s="692"/>
      <c r="EJ45" s="692"/>
      <c r="EK45" s="692"/>
      <c r="EL45" s="692"/>
      <c r="EM45" s="692"/>
      <c r="EN45" s="692"/>
      <c r="EO45" s="692"/>
      <c r="EP45" s="692"/>
      <c r="EQ45" s="692"/>
      <c r="ER45" s="692"/>
      <c r="ES45" s="692"/>
      <c r="ET45" s="692"/>
      <c r="EU45" s="692"/>
      <c r="EV45" s="692"/>
      <c r="EW45" s="692"/>
      <c r="EX45" s="692"/>
      <c r="EY45" s="692"/>
      <c r="EZ45" s="692"/>
      <c r="FA45" s="692"/>
      <c r="FB45" s="692"/>
      <c r="FC45" s="692"/>
      <c r="FD45" s="692"/>
      <c r="FE45" s="692"/>
      <c r="FF45" s="692"/>
      <c r="FG45" s="692"/>
      <c r="FH45" s="692"/>
      <c r="FI45" s="692"/>
      <c r="FJ45" s="692"/>
      <c r="FK45" s="692"/>
      <c r="FL45" s="692"/>
    </row>
    <row r="46" spans="2:168" ht="12">
      <c r="B46" s="693"/>
      <c r="C46" s="694"/>
      <c r="D46" s="694"/>
      <c r="E46" s="694"/>
      <c r="F46" s="694"/>
      <c r="G46" s="694"/>
      <c r="H46" s="694"/>
      <c r="I46" s="694"/>
      <c r="J46" s="694"/>
      <c r="K46" s="694"/>
      <c r="L46" s="694"/>
      <c r="M46" s="694"/>
      <c r="N46" s="694"/>
      <c r="O46" s="694"/>
      <c r="Q46" s="692"/>
      <c r="R46" s="692"/>
      <c r="S46" s="692"/>
      <c r="T46" s="692"/>
      <c r="U46" s="692"/>
      <c r="V46" s="692"/>
      <c r="W46" s="692"/>
      <c r="X46" s="692"/>
      <c r="Y46" s="692"/>
      <c r="Z46" s="692"/>
      <c r="AA46" s="692"/>
      <c r="AB46" s="692"/>
      <c r="AC46" s="692"/>
      <c r="AD46" s="692"/>
      <c r="AE46" s="692"/>
      <c r="AF46" s="692"/>
      <c r="AG46" s="692"/>
      <c r="AH46" s="692"/>
      <c r="AI46" s="692"/>
      <c r="AJ46" s="692"/>
      <c r="AK46" s="692"/>
      <c r="AL46" s="692"/>
      <c r="AM46" s="692"/>
      <c r="AN46" s="692"/>
      <c r="AO46" s="692"/>
      <c r="AP46" s="692"/>
      <c r="AQ46" s="692"/>
      <c r="AR46" s="692"/>
      <c r="AS46" s="692"/>
      <c r="AT46" s="692"/>
      <c r="AU46" s="692"/>
      <c r="AV46" s="692"/>
      <c r="AW46" s="692"/>
      <c r="AX46" s="692"/>
      <c r="AY46" s="692"/>
      <c r="AZ46" s="692"/>
      <c r="BA46" s="692"/>
      <c r="BB46" s="692"/>
      <c r="BC46" s="692"/>
      <c r="BD46" s="692"/>
      <c r="BE46" s="692"/>
      <c r="BF46" s="692"/>
      <c r="BG46" s="692"/>
      <c r="BH46" s="692"/>
      <c r="BI46" s="692"/>
      <c r="BJ46" s="692"/>
      <c r="BK46" s="692"/>
      <c r="BL46" s="692"/>
      <c r="BM46" s="692"/>
      <c r="BN46" s="692"/>
      <c r="BO46" s="692"/>
      <c r="BP46" s="692"/>
      <c r="BQ46" s="692"/>
      <c r="BR46" s="692"/>
      <c r="BS46" s="692"/>
      <c r="BT46" s="692"/>
      <c r="BU46" s="692"/>
      <c r="BV46" s="692"/>
      <c r="BW46" s="692"/>
      <c r="BX46" s="692"/>
      <c r="BY46" s="692"/>
      <c r="BZ46" s="692"/>
      <c r="CA46" s="692"/>
      <c r="CB46" s="692"/>
      <c r="CC46" s="692"/>
      <c r="CD46" s="692"/>
      <c r="CE46" s="692"/>
      <c r="CF46" s="692"/>
      <c r="CG46" s="692"/>
      <c r="CH46" s="692"/>
      <c r="CI46" s="692"/>
      <c r="CJ46" s="692"/>
      <c r="CK46" s="692"/>
      <c r="CL46" s="692"/>
      <c r="CM46" s="692"/>
      <c r="CN46" s="692"/>
      <c r="CO46" s="692"/>
      <c r="CP46" s="692"/>
      <c r="CQ46" s="692"/>
      <c r="CR46" s="692"/>
      <c r="CS46" s="692"/>
      <c r="CT46" s="692"/>
      <c r="CU46" s="692"/>
      <c r="CV46" s="692"/>
      <c r="CW46" s="692"/>
      <c r="CX46" s="692"/>
      <c r="CY46" s="692"/>
      <c r="CZ46" s="692"/>
      <c r="DA46" s="692"/>
      <c r="DB46" s="692"/>
      <c r="DC46" s="692"/>
      <c r="DD46" s="692"/>
      <c r="DE46" s="692"/>
      <c r="DF46" s="692"/>
      <c r="DG46" s="692"/>
      <c r="DH46" s="692"/>
      <c r="DI46" s="692"/>
      <c r="DJ46" s="692"/>
      <c r="DK46" s="692"/>
      <c r="DL46" s="692"/>
      <c r="DM46" s="692"/>
      <c r="DN46" s="692"/>
      <c r="DO46" s="692"/>
      <c r="DP46" s="692"/>
      <c r="DQ46" s="692"/>
      <c r="DR46" s="692"/>
      <c r="DS46" s="692"/>
      <c r="DT46" s="692"/>
      <c r="DU46" s="692"/>
      <c r="DV46" s="692"/>
      <c r="DW46" s="692"/>
      <c r="DX46" s="692"/>
      <c r="DY46" s="692"/>
      <c r="DZ46" s="692"/>
      <c r="EA46" s="692"/>
      <c r="EB46" s="692"/>
      <c r="EC46" s="692"/>
      <c r="ED46" s="692"/>
      <c r="EE46" s="692"/>
      <c r="EF46" s="692"/>
      <c r="EG46" s="692"/>
      <c r="EH46" s="692"/>
      <c r="EI46" s="692"/>
      <c r="EJ46" s="692"/>
      <c r="EK46" s="692"/>
      <c r="EL46" s="692"/>
      <c r="EM46" s="692"/>
      <c r="EN46" s="692"/>
      <c r="EO46" s="692"/>
      <c r="EP46" s="692"/>
      <c r="EQ46" s="692"/>
      <c r="ER46" s="692"/>
      <c r="ES46" s="692"/>
      <c r="ET46" s="692"/>
      <c r="EU46" s="692"/>
      <c r="EV46" s="692"/>
      <c r="EW46" s="692"/>
      <c r="EX46" s="692"/>
      <c r="EY46" s="692"/>
      <c r="EZ46" s="692"/>
      <c r="FA46" s="692"/>
      <c r="FB46" s="692"/>
      <c r="FC46" s="692"/>
      <c r="FD46" s="692"/>
      <c r="FE46" s="692"/>
      <c r="FF46" s="692"/>
      <c r="FG46" s="692"/>
      <c r="FH46" s="692"/>
      <c r="FI46" s="692"/>
      <c r="FJ46" s="692"/>
      <c r="FK46" s="692"/>
      <c r="FL46" s="692"/>
    </row>
    <row r="47" spans="2:168" ht="12">
      <c r="B47" s="693"/>
      <c r="C47" s="694"/>
      <c r="D47" s="694"/>
      <c r="E47" s="694"/>
      <c r="F47" s="694"/>
      <c r="G47" s="694"/>
      <c r="H47" s="694"/>
      <c r="I47" s="694"/>
      <c r="J47" s="694"/>
      <c r="K47" s="694"/>
      <c r="L47" s="694"/>
      <c r="M47" s="694"/>
      <c r="N47" s="694"/>
      <c r="O47" s="694"/>
      <c r="Q47" s="692"/>
      <c r="R47" s="692"/>
      <c r="S47" s="692"/>
      <c r="T47" s="692"/>
      <c r="U47" s="692"/>
      <c r="V47" s="692"/>
      <c r="W47" s="692"/>
      <c r="X47" s="692"/>
      <c r="Y47" s="692"/>
      <c r="Z47" s="692"/>
      <c r="AA47" s="692"/>
      <c r="AB47" s="692"/>
      <c r="AC47" s="692"/>
      <c r="AD47" s="692"/>
      <c r="AE47" s="692"/>
      <c r="AF47" s="692"/>
      <c r="AG47" s="692"/>
      <c r="AH47" s="692"/>
      <c r="AI47" s="692"/>
      <c r="AJ47" s="692"/>
      <c r="AK47" s="692"/>
      <c r="AL47" s="692"/>
      <c r="AM47" s="692"/>
      <c r="AN47" s="692"/>
      <c r="AO47" s="692"/>
      <c r="AP47" s="692"/>
      <c r="AQ47" s="692"/>
      <c r="AR47" s="692"/>
      <c r="AS47" s="692"/>
      <c r="AT47" s="692"/>
      <c r="AU47" s="692"/>
      <c r="AV47" s="692"/>
      <c r="AW47" s="692"/>
      <c r="AX47" s="692"/>
      <c r="AY47" s="692"/>
      <c r="AZ47" s="692"/>
      <c r="BA47" s="692"/>
      <c r="BB47" s="692"/>
      <c r="BC47" s="692"/>
      <c r="BD47" s="692"/>
      <c r="BE47" s="692"/>
      <c r="BF47" s="692"/>
      <c r="BG47" s="692"/>
      <c r="BH47" s="692"/>
      <c r="BI47" s="692"/>
      <c r="BJ47" s="692"/>
      <c r="BK47" s="692"/>
      <c r="BL47" s="692"/>
      <c r="BM47" s="692"/>
      <c r="BN47" s="692"/>
      <c r="BO47" s="692"/>
      <c r="BP47" s="692"/>
      <c r="BQ47" s="692"/>
      <c r="BR47" s="692"/>
      <c r="BS47" s="692"/>
      <c r="BT47" s="692"/>
      <c r="BU47" s="692"/>
      <c r="BV47" s="692"/>
      <c r="BW47" s="692"/>
      <c r="BX47" s="692"/>
      <c r="BY47" s="692"/>
      <c r="BZ47" s="692"/>
      <c r="CA47" s="692"/>
      <c r="CB47" s="692"/>
      <c r="CC47" s="692"/>
      <c r="CD47" s="692"/>
      <c r="CE47" s="692"/>
      <c r="CF47" s="692"/>
      <c r="CG47" s="692"/>
      <c r="CH47" s="692"/>
      <c r="CI47" s="692"/>
      <c r="CJ47" s="692"/>
      <c r="CK47" s="692"/>
      <c r="CL47" s="692"/>
      <c r="CM47" s="692"/>
      <c r="CN47" s="692"/>
      <c r="CO47" s="692"/>
      <c r="CP47" s="692"/>
      <c r="CQ47" s="692"/>
      <c r="CR47" s="692"/>
      <c r="CS47" s="692"/>
      <c r="CT47" s="692"/>
      <c r="CU47" s="692"/>
      <c r="CV47" s="692"/>
      <c r="CW47" s="692"/>
      <c r="CX47" s="692"/>
      <c r="CY47" s="692"/>
      <c r="CZ47" s="692"/>
      <c r="DA47" s="692"/>
      <c r="DB47" s="692"/>
      <c r="DC47" s="692"/>
      <c r="DD47" s="692"/>
      <c r="DE47" s="692"/>
      <c r="DF47" s="692"/>
      <c r="DG47" s="692"/>
      <c r="DH47" s="692"/>
      <c r="DI47" s="692"/>
      <c r="DJ47" s="692"/>
      <c r="DK47" s="692"/>
      <c r="DL47" s="692"/>
      <c r="DM47" s="692"/>
      <c r="DN47" s="692"/>
      <c r="DO47" s="692"/>
      <c r="DP47" s="692"/>
      <c r="DQ47" s="692"/>
      <c r="DR47" s="692"/>
      <c r="DS47" s="692"/>
      <c r="DT47" s="692"/>
      <c r="DU47" s="692"/>
      <c r="DV47" s="692"/>
      <c r="DW47" s="692"/>
      <c r="DX47" s="692"/>
      <c r="DY47" s="692"/>
      <c r="DZ47" s="692"/>
      <c r="EA47" s="692"/>
      <c r="EB47" s="692"/>
      <c r="EC47" s="692"/>
      <c r="ED47" s="692"/>
      <c r="EE47" s="692"/>
      <c r="EF47" s="692"/>
      <c r="EG47" s="692"/>
      <c r="EH47" s="692"/>
      <c r="EI47" s="692"/>
      <c r="EJ47" s="692"/>
      <c r="EK47" s="692"/>
      <c r="EL47" s="692"/>
      <c r="EM47" s="692"/>
      <c r="EN47" s="692"/>
      <c r="EO47" s="692"/>
      <c r="EP47" s="692"/>
      <c r="EQ47" s="692"/>
      <c r="ER47" s="692"/>
      <c r="ES47" s="692"/>
      <c r="ET47" s="692"/>
      <c r="EU47" s="692"/>
      <c r="EV47" s="692"/>
      <c r="EW47" s="692"/>
      <c r="EX47" s="692"/>
      <c r="EY47" s="692"/>
      <c r="EZ47" s="692"/>
      <c r="FA47" s="692"/>
      <c r="FB47" s="692"/>
      <c r="FC47" s="692"/>
      <c r="FD47" s="692"/>
      <c r="FE47" s="692"/>
      <c r="FF47" s="692"/>
      <c r="FG47" s="692"/>
      <c r="FH47" s="692"/>
      <c r="FI47" s="692"/>
      <c r="FJ47" s="692"/>
      <c r="FK47" s="692"/>
      <c r="FL47" s="692"/>
    </row>
    <row r="48" spans="2:168" ht="12">
      <c r="B48" s="693"/>
      <c r="C48" s="694"/>
      <c r="D48" s="694"/>
      <c r="E48" s="694"/>
      <c r="F48" s="694"/>
      <c r="G48" s="694"/>
      <c r="H48" s="694"/>
      <c r="I48" s="694"/>
      <c r="J48" s="694"/>
      <c r="K48" s="694"/>
      <c r="L48" s="694"/>
      <c r="M48" s="694"/>
      <c r="N48" s="694"/>
      <c r="O48" s="694"/>
      <c r="Q48" s="692"/>
      <c r="R48" s="692"/>
      <c r="S48" s="692"/>
      <c r="T48" s="692"/>
      <c r="U48" s="692"/>
      <c r="V48" s="692"/>
      <c r="W48" s="692"/>
      <c r="X48" s="692"/>
      <c r="Y48" s="692"/>
      <c r="Z48" s="692"/>
      <c r="AA48" s="692"/>
      <c r="AB48" s="692"/>
      <c r="AC48" s="692"/>
      <c r="AD48" s="692"/>
      <c r="AE48" s="692"/>
      <c r="AF48" s="692"/>
      <c r="AG48" s="692"/>
      <c r="AH48" s="692"/>
      <c r="AI48" s="692"/>
      <c r="AJ48" s="692"/>
      <c r="AK48" s="692"/>
      <c r="AL48" s="692"/>
      <c r="AM48" s="692"/>
      <c r="AN48" s="692"/>
      <c r="AO48" s="692"/>
      <c r="AP48" s="692"/>
      <c r="AQ48" s="692"/>
      <c r="AR48" s="692"/>
      <c r="AS48" s="692"/>
      <c r="AT48" s="692"/>
      <c r="AU48" s="692"/>
      <c r="AV48" s="692"/>
      <c r="AW48" s="692"/>
      <c r="AX48" s="692"/>
      <c r="AY48" s="692"/>
      <c r="AZ48" s="692"/>
      <c r="BA48" s="692"/>
      <c r="BB48" s="692"/>
      <c r="BC48" s="692"/>
      <c r="BD48" s="692"/>
      <c r="BE48" s="692"/>
      <c r="BF48" s="692"/>
      <c r="BG48" s="692"/>
      <c r="BH48" s="692"/>
      <c r="BI48" s="692"/>
      <c r="BJ48" s="692"/>
      <c r="BK48" s="692"/>
      <c r="BL48" s="692"/>
      <c r="BM48" s="692"/>
      <c r="BN48" s="692"/>
      <c r="BO48" s="692"/>
      <c r="BP48" s="692"/>
      <c r="BQ48" s="692"/>
      <c r="BR48" s="692"/>
      <c r="BS48" s="692"/>
      <c r="BT48" s="692"/>
      <c r="BU48" s="692"/>
      <c r="BV48" s="692"/>
      <c r="BW48" s="692"/>
      <c r="BX48" s="692"/>
      <c r="BY48" s="692"/>
      <c r="BZ48" s="692"/>
      <c r="CA48" s="692"/>
      <c r="CB48" s="692"/>
      <c r="CC48" s="692"/>
      <c r="CD48" s="692"/>
      <c r="CE48" s="692"/>
      <c r="CF48" s="692"/>
      <c r="CG48" s="692"/>
      <c r="CH48" s="692"/>
      <c r="CI48" s="692"/>
      <c r="CJ48" s="692"/>
      <c r="CK48" s="692"/>
      <c r="CL48" s="692"/>
      <c r="CM48" s="692"/>
      <c r="CN48" s="692"/>
      <c r="CO48" s="692"/>
      <c r="CP48" s="692"/>
      <c r="CQ48" s="692"/>
      <c r="CR48" s="692"/>
      <c r="CS48" s="692"/>
      <c r="CT48" s="692"/>
      <c r="CU48" s="692"/>
      <c r="CV48" s="692"/>
      <c r="CW48" s="692"/>
      <c r="CX48" s="692"/>
      <c r="CY48" s="692"/>
      <c r="CZ48" s="692"/>
      <c r="DA48" s="692"/>
      <c r="DB48" s="692"/>
      <c r="DC48" s="692"/>
      <c r="DD48" s="692"/>
      <c r="DE48" s="692"/>
      <c r="DF48" s="692"/>
      <c r="DG48" s="692"/>
      <c r="DH48" s="692"/>
      <c r="DI48" s="692"/>
      <c r="DJ48" s="692"/>
      <c r="DK48" s="692"/>
      <c r="DL48" s="692"/>
      <c r="DM48" s="692"/>
      <c r="DN48" s="692"/>
      <c r="DO48" s="692"/>
      <c r="DP48" s="692"/>
      <c r="DQ48" s="692"/>
      <c r="DR48" s="692"/>
      <c r="DS48" s="692"/>
      <c r="DT48" s="692"/>
      <c r="DU48" s="692"/>
      <c r="DV48" s="692"/>
      <c r="DW48" s="692"/>
      <c r="DX48" s="692"/>
      <c r="DY48" s="692"/>
      <c r="DZ48" s="692"/>
      <c r="EA48" s="692"/>
      <c r="EB48" s="692"/>
      <c r="EC48" s="692"/>
      <c r="ED48" s="692"/>
      <c r="EE48" s="692"/>
      <c r="EF48" s="692"/>
      <c r="EG48" s="692"/>
      <c r="EH48" s="692"/>
      <c r="EI48" s="692"/>
      <c r="EJ48" s="692"/>
      <c r="EK48" s="692"/>
      <c r="EL48" s="692"/>
      <c r="EM48" s="692"/>
      <c r="EN48" s="692"/>
      <c r="EO48" s="692"/>
      <c r="EP48" s="692"/>
      <c r="EQ48" s="692"/>
      <c r="ER48" s="692"/>
      <c r="ES48" s="692"/>
      <c r="ET48" s="692"/>
      <c r="EU48" s="692"/>
      <c r="EV48" s="692"/>
      <c r="EW48" s="692"/>
      <c r="EX48" s="692"/>
      <c r="EY48" s="692"/>
      <c r="EZ48" s="692"/>
      <c r="FA48" s="692"/>
      <c r="FB48" s="692"/>
      <c r="FC48" s="692"/>
      <c r="FD48" s="692"/>
      <c r="FE48" s="692"/>
      <c r="FF48" s="692"/>
      <c r="FG48" s="692"/>
      <c r="FH48" s="692"/>
      <c r="FI48" s="692"/>
      <c r="FJ48" s="692"/>
      <c r="FK48" s="692"/>
      <c r="FL48" s="692"/>
    </row>
    <row r="49" spans="2:168" ht="12">
      <c r="B49" s="693"/>
      <c r="C49" s="694"/>
      <c r="D49" s="694"/>
      <c r="E49" s="694"/>
      <c r="F49" s="694"/>
      <c r="G49" s="694"/>
      <c r="H49" s="694"/>
      <c r="I49" s="694"/>
      <c r="J49" s="694"/>
      <c r="K49" s="694"/>
      <c r="L49" s="694"/>
      <c r="M49" s="694"/>
      <c r="N49" s="694"/>
      <c r="O49" s="694"/>
      <c r="Q49" s="692"/>
      <c r="R49" s="692"/>
      <c r="S49" s="692"/>
      <c r="T49" s="692"/>
      <c r="U49" s="692"/>
      <c r="V49" s="692"/>
      <c r="W49" s="692"/>
      <c r="X49" s="692"/>
      <c r="Y49" s="692"/>
      <c r="Z49" s="692"/>
      <c r="AA49" s="692"/>
      <c r="AB49" s="692"/>
      <c r="AC49" s="692"/>
      <c r="AD49" s="692"/>
      <c r="AE49" s="692"/>
      <c r="AF49" s="692"/>
      <c r="AG49" s="692"/>
      <c r="AH49" s="692"/>
      <c r="AI49" s="692"/>
      <c r="AJ49" s="692"/>
      <c r="AK49" s="692"/>
      <c r="AL49" s="692"/>
      <c r="AM49" s="692"/>
      <c r="AN49" s="692"/>
      <c r="AO49" s="692"/>
      <c r="AP49" s="692"/>
      <c r="AQ49" s="692"/>
      <c r="AR49" s="692"/>
      <c r="AS49" s="692"/>
      <c r="AT49" s="692"/>
      <c r="AU49" s="692"/>
      <c r="AV49" s="692"/>
      <c r="AW49" s="692"/>
      <c r="AX49" s="692"/>
      <c r="AY49" s="692"/>
      <c r="AZ49" s="692"/>
      <c r="BA49" s="692"/>
      <c r="BB49" s="692"/>
      <c r="BC49" s="692"/>
      <c r="BD49" s="692"/>
      <c r="BE49" s="692"/>
      <c r="BF49" s="692"/>
      <c r="BG49" s="692"/>
      <c r="BH49" s="692"/>
      <c r="BI49" s="692"/>
      <c r="BJ49" s="692"/>
      <c r="BK49" s="692"/>
      <c r="BL49" s="692"/>
      <c r="BM49" s="692"/>
      <c r="BN49" s="692"/>
      <c r="BO49" s="692"/>
      <c r="BP49" s="692"/>
      <c r="BQ49" s="692"/>
      <c r="BR49" s="692"/>
      <c r="BS49" s="692"/>
      <c r="BT49" s="692"/>
      <c r="BU49" s="692"/>
      <c r="BV49" s="692"/>
      <c r="BW49" s="692"/>
      <c r="BX49" s="692"/>
      <c r="BY49" s="692"/>
      <c r="BZ49" s="692"/>
      <c r="CA49" s="692"/>
      <c r="CB49" s="692"/>
      <c r="CC49" s="692"/>
      <c r="CD49" s="692"/>
      <c r="CE49" s="692"/>
      <c r="CF49" s="692"/>
      <c r="CG49" s="692"/>
      <c r="CH49" s="692"/>
      <c r="CI49" s="692"/>
      <c r="CJ49" s="692"/>
      <c r="CK49" s="692"/>
      <c r="CL49" s="692"/>
      <c r="CM49" s="692"/>
      <c r="CN49" s="692"/>
      <c r="CO49" s="692"/>
      <c r="CP49" s="692"/>
      <c r="CQ49" s="692"/>
      <c r="CR49" s="692"/>
      <c r="CS49" s="692"/>
      <c r="CT49" s="692"/>
      <c r="CU49" s="692"/>
      <c r="CV49" s="692"/>
      <c r="CW49" s="692"/>
      <c r="CX49" s="692"/>
      <c r="CY49" s="692"/>
      <c r="CZ49" s="692"/>
      <c r="DA49" s="692"/>
      <c r="DB49" s="692"/>
      <c r="DC49" s="692"/>
      <c r="DD49" s="692"/>
      <c r="DE49" s="692"/>
      <c r="DF49" s="692"/>
      <c r="DG49" s="692"/>
      <c r="DH49" s="692"/>
      <c r="DI49" s="692"/>
      <c r="DJ49" s="692"/>
      <c r="DK49" s="692"/>
      <c r="DL49" s="692"/>
      <c r="DM49" s="692"/>
      <c r="DN49" s="692"/>
      <c r="DO49" s="692"/>
      <c r="DP49" s="692"/>
      <c r="DQ49" s="692"/>
      <c r="DR49" s="692"/>
      <c r="DS49" s="692"/>
      <c r="DT49" s="692"/>
      <c r="DU49" s="692"/>
      <c r="DV49" s="692"/>
      <c r="DW49" s="692"/>
      <c r="DX49" s="692"/>
      <c r="DY49" s="692"/>
      <c r="DZ49" s="692"/>
      <c r="EA49" s="692"/>
      <c r="EB49" s="692"/>
      <c r="EC49" s="692"/>
      <c r="ED49" s="692"/>
      <c r="EE49" s="692"/>
      <c r="EF49" s="692"/>
      <c r="EG49" s="692"/>
      <c r="EH49" s="692"/>
      <c r="EI49" s="692"/>
      <c r="EJ49" s="692"/>
      <c r="EK49" s="692"/>
      <c r="EL49" s="692"/>
      <c r="EM49" s="692"/>
      <c r="EN49" s="692"/>
      <c r="EO49" s="692"/>
      <c r="EP49" s="692"/>
      <c r="EQ49" s="692"/>
      <c r="ER49" s="692"/>
      <c r="ES49" s="692"/>
      <c r="ET49" s="692"/>
      <c r="EU49" s="692"/>
      <c r="EV49" s="692"/>
      <c r="EW49" s="692"/>
      <c r="EX49" s="692"/>
      <c r="EY49" s="692"/>
      <c r="EZ49" s="692"/>
      <c r="FA49" s="692"/>
      <c r="FB49" s="692"/>
      <c r="FC49" s="692"/>
      <c r="FD49" s="692"/>
      <c r="FE49" s="692"/>
      <c r="FF49" s="692"/>
      <c r="FG49" s="692"/>
      <c r="FH49" s="692"/>
      <c r="FI49" s="692"/>
      <c r="FJ49" s="692"/>
      <c r="FK49" s="692"/>
      <c r="FL49" s="692"/>
    </row>
    <row r="50" spans="2:168" ht="12">
      <c r="B50" s="693"/>
      <c r="C50" s="694"/>
      <c r="D50" s="694"/>
      <c r="E50" s="694"/>
      <c r="F50" s="694"/>
      <c r="G50" s="694"/>
      <c r="H50" s="694"/>
      <c r="I50" s="694"/>
      <c r="J50" s="694"/>
      <c r="K50" s="694"/>
      <c r="L50" s="694"/>
      <c r="M50" s="694"/>
      <c r="N50" s="694"/>
      <c r="O50" s="694"/>
      <c r="Q50" s="692"/>
      <c r="R50" s="692"/>
      <c r="S50" s="692"/>
      <c r="T50" s="692"/>
      <c r="U50" s="692"/>
      <c r="V50" s="692"/>
      <c r="W50" s="692"/>
      <c r="X50" s="692"/>
      <c r="Y50" s="692"/>
      <c r="Z50" s="692"/>
      <c r="AA50" s="692"/>
      <c r="AB50" s="692"/>
      <c r="AC50" s="692"/>
      <c r="AD50" s="692"/>
      <c r="AE50" s="692"/>
      <c r="AF50" s="692"/>
      <c r="AG50" s="692"/>
      <c r="AH50" s="692"/>
      <c r="AI50" s="692"/>
      <c r="AJ50" s="692"/>
      <c r="AK50" s="692"/>
      <c r="AL50" s="692"/>
      <c r="AM50" s="692"/>
      <c r="AN50" s="692"/>
      <c r="AO50" s="692"/>
      <c r="AP50" s="692"/>
      <c r="AQ50" s="692"/>
      <c r="AR50" s="692"/>
      <c r="AS50" s="692"/>
      <c r="AT50" s="692"/>
      <c r="AU50" s="692"/>
      <c r="AV50" s="692"/>
      <c r="AW50" s="692"/>
      <c r="AX50" s="692"/>
      <c r="AY50" s="692"/>
      <c r="AZ50" s="692"/>
      <c r="BA50" s="692"/>
      <c r="BB50" s="692"/>
      <c r="BC50" s="692"/>
      <c r="BD50" s="692"/>
      <c r="BE50" s="692"/>
      <c r="BF50" s="692"/>
      <c r="BG50" s="692"/>
      <c r="BH50" s="692"/>
      <c r="BI50" s="692"/>
      <c r="BJ50" s="692"/>
      <c r="BK50" s="692"/>
      <c r="BL50" s="692"/>
      <c r="BM50" s="692"/>
      <c r="BN50" s="692"/>
      <c r="BO50" s="692"/>
      <c r="BP50" s="692"/>
      <c r="BQ50" s="692"/>
      <c r="BR50" s="692"/>
      <c r="BS50" s="692"/>
      <c r="BT50" s="692"/>
      <c r="BU50" s="692"/>
      <c r="BV50" s="692"/>
      <c r="BW50" s="692"/>
      <c r="BX50" s="692"/>
      <c r="BY50" s="692"/>
      <c r="BZ50" s="692"/>
      <c r="CA50" s="692"/>
      <c r="CB50" s="692"/>
      <c r="CC50" s="692"/>
      <c r="CD50" s="692"/>
      <c r="CE50" s="692"/>
      <c r="CF50" s="692"/>
      <c r="CG50" s="692"/>
      <c r="CH50" s="692"/>
      <c r="CI50" s="692"/>
      <c r="CJ50" s="692"/>
      <c r="CK50" s="692"/>
      <c r="CL50" s="692"/>
      <c r="CM50" s="692"/>
      <c r="CN50" s="692"/>
      <c r="CO50" s="692"/>
      <c r="CP50" s="692"/>
      <c r="CQ50" s="692"/>
      <c r="CR50" s="692"/>
      <c r="CS50" s="692"/>
      <c r="CT50" s="692"/>
      <c r="CU50" s="692"/>
      <c r="CV50" s="692"/>
      <c r="CW50" s="692"/>
      <c r="CX50" s="692"/>
      <c r="CY50" s="692"/>
      <c r="CZ50" s="692"/>
      <c r="DA50" s="692"/>
      <c r="DB50" s="692"/>
      <c r="DC50" s="692"/>
      <c r="DD50" s="692"/>
      <c r="DE50" s="692"/>
      <c r="DF50" s="692"/>
      <c r="DG50" s="692"/>
      <c r="DH50" s="692"/>
      <c r="DI50" s="692"/>
      <c r="DJ50" s="692"/>
      <c r="DK50" s="692"/>
      <c r="DL50" s="692"/>
      <c r="DM50" s="692"/>
      <c r="DN50" s="692"/>
      <c r="DO50" s="692"/>
      <c r="DP50" s="692"/>
      <c r="DQ50" s="692"/>
      <c r="DR50" s="692"/>
      <c r="DS50" s="692"/>
      <c r="DT50" s="692"/>
      <c r="DU50" s="692"/>
      <c r="DV50" s="692"/>
      <c r="DW50" s="692"/>
      <c r="DX50" s="692"/>
      <c r="DY50" s="692"/>
      <c r="DZ50" s="692"/>
      <c r="EA50" s="692"/>
      <c r="EB50" s="692"/>
      <c r="EC50" s="692"/>
      <c r="ED50" s="692"/>
      <c r="EE50" s="692"/>
      <c r="EF50" s="692"/>
      <c r="EG50" s="692"/>
      <c r="EH50" s="692"/>
      <c r="EI50" s="692"/>
      <c r="EJ50" s="692"/>
      <c r="EK50" s="692"/>
      <c r="EL50" s="692"/>
      <c r="EM50" s="692"/>
      <c r="EN50" s="692"/>
      <c r="EO50" s="692"/>
      <c r="EP50" s="692"/>
      <c r="EQ50" s="692"/>
      <c r="ER50" s="692"/>
      <c r="ES50" s="692"/>
      <c r="ET50" s="692"/>
      <c r="EU50" s="692"/>
      <c r="EV50" s="692"/>
      <c r="EW50" s="692"/>
      <c r="EX50" s="692"/>
      <c r="EY50" s="692"/>
      <c r="EZ50" s="692"/>
      <c r="FA50" s="692"/>
      <c r="FB50" s="692"/>
      <c r="FC50" s="692"/>
      <c r="FD50" s="692"/>
      <c r="FE50" s="692"/>
      <c r="FF50" s="692"/>
      <c r="FG50" s="692"/>
      <c r="FH50" s="692"/>
      <c r="FI50" s="692"/>
      <c r="FJ50" s="692"/>
      <c r="FK50" s="692"/>
      <c r="FL50" s="692"/>
    </row>
    <row r="51" spans="2:168" ht="12">
      <c r="B51" s="693"/>
      <c r="C51" s="694"/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  <c r="O51" s="694"/>
      <c r="Q51" s="692"/>
      <c r="R51" s="692"/>
      <c r="S51" s="692"/>
      <c r="T51" s="692"/>
      <c r="U51" s="692"/>
      <c r="V51" s="692"/>
      <c r="W51" s="692"/>
      <c r="X51" s="692"/>
      <c r="Y51" s="692"/>
      <c r="Z51" s="692"/>
      <c r="AA51" s="692"/>
      <c r="AB51" s="692"/>
      <c r="AC51" s="692"/>
      <c r="AD51" s="692"/>
      <c r="AE51" s="692"/>
      <c r="AF51" s="692"/>
      <c r="AG51" s="692"/>
      <c r="AH51" s="692"/>
      <c r="AI51" s="692"/>
      <c r="AJ51" s="692"/>
      <c r="AK51" s="692"/>
      <c r="AL51" s="692"/>
      <c r="AM51" s="692"/>
      <c r="AN51" s="692"/>
      <c r="AO51" s="692"/>
      <c r="AP51" s="692"/>
      <c r="AQ51" s="692"/>
      <c r="AR51" s="692"/>
      <c r="AS51" s="692"/>
      <c r="AT51" s="692"/>
      <c r="AU51" s="692"/>
      <c r="AV51" s="692"/>
      <c r="AW51" s="692"/>
      <c r="AX51" s="692"/>
      <c r="AY51" s="692"/>
      <c r="AZ51" s="692"/>
      <c r="BA51" s="692"/>
      <c r="BB51" s="692"/>
      <c r="BC51" s="692"/>
      <c r="BD51" s="692"/>
      <c r="BE51" s="692"/>
      <c r="BF51" s="692"/>
      <c r="BG51" s="692"/>
      <c r="BH51" s="692"/>
      <c r="BI51" s="692"/>
      <c r="BJ51" s="692"/>
      <c r="BK51" s="692"/>
      <c r="BL51" s="692"/>
      <c r="BM51" s="692"/>
      <c r="BN51" s="692"/>
      <c r="BO51" s="692"/>
      <c r="BP51" s="692"/>
      <c r="BQ51" s="692"/>
      <c r="BR51" s="692"/>
      <c r="BS51" s="692"/>
      <c r="BT51" s="692"/>
      <c r="BU51" s="692"/>
      <c r="BV51" s="692"/>
      <c r="BW51" s="692"/>
      <c r="BX51" s="692"/>
      <c r="BY51" s="692"/>
      <c r="BZ51" s="692"/>
      <c r="CA51" s="692"/>
      <c r="CB51" s="692"/>
      <c r="CC51" s="692"/>
      <c r="CD51" s="692"/>
      <c r="CE51" s="692"/>
      <c r="CF51" s="692"/>
      <c r="CG51" s="692"/>
      <c r="CH51" s="692"/>
      <c r="CI51" s="692"/>
      <c r="CJ51" s="692"/>
      <c r="CK51" s="692"/>
      <c r="CL51" s="692"/>
      <c r="CM51" s="692"/>
      <c r="CN51" s="692"/>
      <c r="CO51" s="692"/>
      <c r="CP51" s="692"/>
      <c r="CQ51" s="692"/>
      <c r="CR51" s="692"/>
      <c r="CS51" s="692"/>
      <c r="CT51" s="692"/>
      <c r="CU51" s="692"/>
      <c r="CV51" s="692"/>
      <c r="CW51" s="692"/>
      <c r="CX51" s="692"/>
      <c r="CY51" s="692"/>
      <c r="CZ51" s="692"/>
      <c r="DA51" s="692"/>
      <c r="DB51" s="692"/>
      <c r="DC51" s="692"/>
      <c r="DD51" s="692"/>
      <c r="DE51" s="692"/>
      <c r="DF51" s="692"/>
      <c r="DG51" s="692"/>
      <c r="DH51" s="692"/>
      <c r="DI51" s="692"/>
      <c r="DJ51" s="692"/>
      <c r="DK51" s="692"/>
      <c r="DL51" s="692"/>
      <c r="DM51" s="692"/>
      <c r="DN51" s="692"/>
      <c r="DO51" s="692"/>
      <c r="DP51" s="692"/>
      <c r="DQ51" s="692"/>
      <c r="DR51" s="692"/>
      <c r="DS51" s="692"/>
      <c r="DT51" s="692"/>
      <c r="DU51" s="692"/>
      <c r="DV51" s="692"/>
      <c r="DW51" s="692"/>
      <c r="DX51" s="692"/>
      <c r="DY51" s="692"/>
      <c r="DZ51" s="692"/>
      <c r="EA51" s="692"/>
      <c r="EB51" s="692"/>
      <c r="EC51" s="692"/>
      <c r="ED51" s="692"/>
      <c r="EE51" s="692"/>
      <c r="EF51" s="692"/>
      <c r="EG51" s="692"/>
      <c r="EH51" s="692"/>
      <c r="EI51" s="692"/>
      <c r="EJ51" s="692"/>
      <c r="EK51" s="692"/>
      <c r="EL51" s="692"/>
      <c r="EM51" s="692"/>
      <c r="EN51" s="692"/>
      <c r="EO51" s="692"/>
      <c r="EP51" s="692"/>
      <c r="EQ51" s="692"/>
      <c r="ER51" s="692"/>
      <c r="ES51" s="692"/>
      <c r="ET51" s="692"/>
      <c r="EU51" s="692"/>
      <c r="EV51" s="692"/>
      <c r="EW51" s="692"/>
      <c r="EX51" s="692"/>
      <c r="EY51" s="692"/>
      <c r="EZ51" s="692"/>
      <c r="FA51" s="692"/>
      <c r="FB51" s="692"/>
      <c r="FC51" s="692"/>
      <c r="FD51" s="692"/>
      <c r="FE51" s="692"/>
      <c r="FF51" s="692"/>
      <c r="FG51" s="692"/>
      <c r="FH51" s="692"/>
      <c r="FI51" s="692"/>
      <c r="FJ51" s="692"/>
      <c r="FK51" s="692"/>
      <c r="FL51" s="692"/>
    </row>
    <row r="52" spans="2:168" ht="12">
      <c r="B52" s="693"/>
      <c r="C52" s="694"/>
      <c r="D52" s="694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694"/>
      <c r="Q52" s="692"/>
      <c r="R52" s="692"/>
      <c r="S52" s="692"/>
      <c r="T52" s="692"/>
      <c r="U52" s="692"/>
      <c r="V52" s="692"/>
      <c r="W52" s="692"/>
      <c r="X52" s="692"/>
      <c r="Y52" s="692"/>
      <c r="Z52" s="692"/>
      <c r="AA52" s="692"/>
      <c r="AB52" s="692"/>
      <c r="AC52" s="692"/>
      <c r="AD52" s="692"/>
      <c r="AE52" s="692"/>
      <c r="AF52" s="692"/>
      <c r="AG52" s="692"/>
      <c r="AH52" s="692"/>
      <c r="AI52" s="692"/>
      <c r="AJ52" s="692"/>
      <c r="AK52" s="692"/>
      <c r="AL52" s="692"/>
      <c r="AM52" s="692"/>
      <c r="AN52" s="692"/>
      <c r="AO52" s="692"/>
      <c r="AP52" s="692"/>
      <c r="AQ52" s="692"/>
      <c r="AR52" s="692"/>
      <c r="AS52" s="692"/>
      <c r="AT52" s="692"/>
      <c r="AU52" s="692"/>
      <c r="AV52" s="692"/>
      <c r="AW52" s="692"/>
      <c r="AX52" s="692"/>
      <c r="AY52" s="692"/>
      <c r="AZ52" s="692"/>
      <c r="BA52" s="692"/>
      <c r="BB52" s="692"/>
      <c r="BC52" s="692"/>
      <c r="BD52" s="692"/>
      <c r="BE52" s="692"/>
      <c r="BF52" s="692"/>
      <c r="BG52" s="692"/>
      <c r="BH52" s="692"/>
      <c r="BI52" s="692"/>
      <c r="BJ52" s="692"/>
      <c r="BK52" s="692"/>
      <c r="BL52" s="692"/>
      <c r="BM52" s="692"/>
      <c r="BN52" s="692"/>
      <c r="BO52" s="692"/>
      <c r="BP52" s="692"/>
      <c r="BQ52" s="692"/>
      <c r="BR52" s="692"/>
      <c r="BS52" s="692"/>
      <c r="BT52" s="692"/>
      <c r="BU52" s="692"/>
      <c r="BV52" s="692"/>
      <c r="BW52" s="692"/>
      <c r="BX52" s="692"/>
      <c r="BY52" s="692"/>
      <c r="BZ52" s="692"/>
      <c r="CA52" s="692"/>
      <c r="CB52" s="692"/>
      <c r="CC52" s="692"/>
      <c r="CD52" s="692"/>
      <c r="CE52" s="692"/>
      <c r="CF52" s="692"/>
      <c r="CG52" s="692"/>
      <c r="CH52" s="692"/>
      <c r="CI52" s="692"/>
      <c r="CJ52" s="692"/>
      <c r="CK52" s="692"/>
      <c r="CL52" s="692"/>
      <c r="CM52" s="692"/>
      <c r="CN52" s="692"/>
      <c r="CO52" s="692"/>
      <c r="CP52" s="692"/>
      <c r="CQ52" s="692"/>
      <c r="CR52" s="692"/>
      <c r="CS52" s="692"/>
      <c r="CT52" s="692"/>
      <c r="CU52" s="692"/>
      <c r="CV52" s="692"/>
      <c r="CW52" s="692"/>
      <c r="CX52" s="692"/>
      <c r="CY52" s="692"/>
      <c r="CZ52" s="692"/>
      <c r="DA52" s="692"/>
      <c r="DB52" s="692"/>
      <c r="DC52" s="692"/>
      <c r="DD52" s="692"/>
      <c r="DE52" s="692"/>
      <c r="DF52" s="692"/>
      <c r="DG52" s="692"/>
      <c r="DH52" s="692"/>
      <c r="DI52" s="692"/>
      <c r="DJ52" s="692"/>
      <c r="DK52" s="692"/>
      <c r="DL52" s="692"/>
      <c r="DM52" s="692"/>
      <c r="DN52" s="692"/>
      <c r="DO52" s="692"/>
      <c r="DP52" s="692"/>
      <c r="DQ52" s="692"/>
      <c r="DR52" s="692"/>
      <c r="DS52" s="692"/>
      <c r="DT52" s="692"/>
      <c r="DU52" s="692"/>
      <c r="DV52" s="692"/>
      <c r="DW52" s="692"/>
      <c r="DX52" s="692"/>
      <c r="DY52" s="692"/>
      <c r="DZ52" s="692"/>
      <c r="EA52" s="692"/>
      <c r="EB52" s="692"/>
      <c r="EC52" s="692"/>
      <c r="ED52" s="692"/>
      <c r="EE52" s="692"/>
      <c r="EF52" s="692"/>
      <c r="EG52" s="692"/>
      <c r="EH52" s="692"/>
      <c r="EI52" s="692"/>
      <c r="EJ52" s="692"/>
      <c r="EK52" s="692"/>
      <c r="EL52" s="692"/>
      <c r="EM52" s="692"/>
      <c r="EN52" s="692"/>
      <c r="EO52" s="692"/>
      <c r="EP52" s="692"/>
      <c r="EQ52" s="692"/>
      <c r="ER52" s="692"/>
      <c r="ES52" s="692"/>
      <c r="ET52" s="692"/>
      <c r="EU52" s="692"/>
      <c r="EV52" s="692"/>
      <c r="EW52" s="692"/>
      <c r="EX52" s="692"/>
      <c r="EY52" s="692"/>
      <c r="EZ52" s="692"/>
      <c r="FA52" s="692"/>
      <c r="FB52" s="692"/>
      <c r="FC52" s="692"/>
      <c r="FD52" s="692"/>
      <c r="FE52" s="692"/>
      <c r="FF52" s="692"/>
      <c r="FG52" s="692"/>
      <c r="FH52" s="692"/>
      <c r="FI52" s="692"/>
      <c r="FJ52" s="692"/>
      <c r="FK52" s="692"/>
      <c r="FL52" s="692"/>
    </row>
    <row r="53" spans="2:168" ht="12">
      <c r="B53" s="693"/>
      <c r="C53" s="694"/>
      <c r="D53" s="694"/>
      <c r="E53" s="694"/>
      <c r="F53" s="694"/>
      <c r="G53" s="694"/>
      <c r="H53" s="694"/>
      <c r="I53" s="694"/>
      <c r="J53" s="694"/>
      <c r="K53" s="694"/>
      <c r="L53" s="694"/>
      <c r="M53" s="694"/>
      <c r="N53" s="694"/>
      <c r="O53" s="694"/>
      <c r="Q53" s="692"/>
      <c r="R53" s="692"/>
      <c r="S53" s="692"/>
      <c r="T53" s="692"/>
      <c r="U53" s="692"/>
      <c r="V53" s="692"/>
      <c r="W53" s="692"/>
      <c r="X53" s="692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2"/>
      <c r="AJ53" s="692"/>
      <c r="AK53" s="692"/>
      <c r="AL53" s="692"/>
      <c r="AM53" s="692"/>
      <c r="AN53" s="692"/>
      <c r="AO53" s="692"/>
      <c r="AP53" s="692"/>
      <c r="AQ53" s="692"/>
      <c r="AR53" s="692"/>
      <c r="AS53" s="692"/>
      <c r="AT53" s="692"/>
      <c r="AU53" s="692"/>
      <c r="AV53" s="692"/>
      <c r="AW53" s="692"/>
      <c r="AX53" s="692"/>
      <c r="AY53" s="692"/>
      <c r="AZ53" s="692"/>
      <c r="BA53" s="692"/>
      <c r="BB53" s="692"/>
      <c r="BC53" s="692"/>
      <c r="BD53" s="692"/>
      <c r="BE53" s="692"/>
      <c r="BF53" s="692"/>
      <c r="BG53" s="692"/>
      <c r="BH53" s="692"/>
      <c r="BI53" s="692"/>
      <c r="BJ53" s="692"/>
      <c r="BK53" s="692"/>
      <c r="BL53" s="692"/>
      <c r="BM53" s="692"/>
      <c r="BN53" s="692"/>
      <c r="BO53" s="692"/>
      <c r="BP53" s="692"/>
      <c r="BQ53" s="692"/>
      <c r="BR53" s="692"/>
      <c r="BS53" s="692"/>
      <c r="BT53" s="692"/>
      <c r="BU53" s="692"/>
      <c r="BV53" s="692"/>
      <c r="BW53" s="692"/>
      <c r="BX53" s="692"/>
      <c r="BY53" s="692"/>
      <c r="BZ53" s="692"/>
      <c r="CA53" s="692"/>
      <c r="CB53" s="692"/>
      <c r="CC53" s="692"/>
      <c r="CD53" s="692"/>
      <c r="CE53" s="692"/>
      <c r="CF53" s="692"/>
      <c r="CG53" s="692"/>
      <c r="CH53" s="692"/>
      <c r="CI53" s="692"/>
      <c r="CJ53" s="692"/>
      <c r="CK53" s="692"/>
      <c r="CL53" s="692"/>
      <c r="CM53" s="692"/>
      <c r="CN53" s="692"/>
      <c r="CO53" s="692"/>
      <c r="CP53" s="692"/>
      <c r="CQ53" s="692"/>
      <c r="CR53" s="692"/>
      <c r="CS53" s="692"/>
      <c r="CT53" s="692"/>
      <c r="CU53" s="692"/>
      <c r="CV53" s="692"/>
      <c r="CW53" s="692"/>
      <c r="CX53" s="692"/>
      <c r="CY53" s="692"/>
      <c r="CZ53" s="692"/>
      <c r="DA53" s="692"/>
      <c r="DB53" s="692"/>
      <c r="DC53" s="692"/>
      <c r="DD53" s="692"/>
      <c r="DE53" s="692"/>
      <c r="DF53" s="692"/>
      <c r="DG53" s="692"/>
      <c r="DH53" s="692"/>
      <c r="DI53" s="692"/>
      <c r="DJ53" s="692"/>
      <c r="DK53" s="692"/>
      <c r="DL53" s="692"/>
      <c r="DM53" s="692"/>
      <c r="DN53" s="692"/>
      <c r="DO53" s="692"/>
      <c r="DP53" s="692"/>
      <c r="DQ53" s="692"/>
      <c r="DR53" s="692"/>
      <c r="DS53" s="692"/>
      <c r="DT53" s="692"/>
      <c r="DU53" s="692"/>
      <c r="DV53" s="692"/>
      <c r="DW53" s="692"/>
      <c r="DX53" s="692"/>
      <c r="DY53" s="692"/>
      <c r="DZ53" s="692"/>
      <c r="EA53" s="692"/>
      <c r="EB53" s="692"/>
      <c r="EC53" s="692"/>
      <c r="ED53" s="692"/>
      <c r="EE53" s="692"/>
      <c r="EF53" s="692"/>
      <c r="EG53" s="692"/>
      <c r="EH53" s="692"/>
      <c r="EI53" s="692"/>
      <c r="EJ53" s="692"/>
      <c r="EK53" s="692"/>
      <c r="EL53" s="692"/>
      <c r="EM53" s="692"/>
      <c r="EN53" s="692"/>
      <c r="EO53" s="692"/>
      <c r="EP53" s="692"/>
      <c r="EQ53" s="692"/>
      <c r="ER53" s="692"/>
      <c r="ES53" s="692"/>
      <c r="ET53" s="692"/>
      <c r="EU53" s="692"/>
      <c r="EV53" s="692"/>
      <c r="EW53" s="692"/>
      <c r="EX53" s="692"/>
      <c r="EY53" s="692"/>
      <c r="EZ53" s="692"/>
      <c r="FA53" s="692"/>
      <c r="FB53" s="692"/>
      <c r="FC53" s="692"/>
      <c r="FD53" s="692"/>
      <c r="FE53" s="692"/>
      <c r="FF53" s="692"/>
      <c r="FG53" s="692"/>
      <c r="FH53" s="692"/>
      <c r="FI53" s="692"/>
      <c r="FJ53" s="692"/>
      <c r="FK53" s="692"/>
      <c r="FL53" s="692"/>
    </row>
    <row r="54" spans="2:168" ht="12">
      <c r="B54" s="693"/>
      <c r="C54" s="694"/>
      <c r="D54" s="694"/>
      <c r="E54" s="694"/>
      <c r="F54" s="694"/>
      <c r="G54" s="694"/>
      <c r="H54" s="694"/>
      <c r="I54" s="694"/>
      <c r="J54" s="694"/>
      <c r="K54" s="694"/>
      <c r="L54" s="694"/>
      <c r="M54" s="694"/>
      <c r="N54" s="694"/>
      <c r="O54" s="694"/>
      <c r="Q54" s="692"/>
      <c r="R54" s="692"/>
      <c r="S54" s="692"/>
      <c r="T54" s="692"/>
      <c r="U54" s="692"/>
      <c r="V54" s="692"/>
      <c r="W54" s="692"/>
      <c r="X54" s="692"/>
      <c r="Y54" s="692"/>
      <c r="Z54" s="692"/>
      <c r="AA54" s="692"/>
      <c r="AB54" s="692"/>
      <c r="AC54" s="692"/>
      <c r="AD54" s="692"/>
      <c r="AE54" s="692"/>
      <c r="AF54" s="692"/>
      <c r="AG54" s="692"/>
      <c r="AH54" s="692"/>
      <c r="AI54" s="692"/>
      <c r="AJ54" s="692"/>
      <c r="AK54" s="692"/>
      <c r="AL54" s="692"/>
      <c r="AM54" s="692"/>
      <c r="AN54" s="692"/>
      <c r="AO54" s="692"/>
      <c r="AP54" s="692"/>
      <c r="AQ54" s="692"/>
      <c r="AR54" s="692"/>
      <c r="AS54" s="692"/>
      <c r="AT54" s="692"/>
      <c r="AU54" s="692"/>
      <c r="AV54" s="692"/>
      <c r="AW54" s="692"/>
      <c r="AX54" s="692"/>
      <c r="AY54" s="692"/>
      <c r="AZ54" s="692"/>
      <c r="BA54" s="692"/>
      <c r="BB54" s="692"/>
      <c r="BC54" s="692"/>
      <c r="BD54" s="692"/>
      <c r="BE54" s="692"/>
      <c r="BF54" s="692"/>
      <c r="BG54" s="692"/>
      <c r="BH54" s="692"/>
      <c r="BI54" s="692"/>
      <c r="BJ54" s="692"/>
      <c r="BK54" s="692"/>
      <c r="BL54" s="692"/>
      <c r="BM54" s="692"/>
      <c r="BN54" s="692"/>
      <c r="BO54" s="692"/>
      <c r="BP54" s="692"/>
      <c r="BQ54" s="692"/>
      <c r="BR54" s="692"/>
      <c r="BS54" s="692"/>
      <c r="BT54" s="692"/>
      <c r="BU54" s="692"/>
      <c r="BV54" s="692"/>
      <c r="BW54" s="692"/>
      <c r="BX54" s="692"/>
      <c r="BY54" s="692"/>
      <c r="BZ54" s="692"/>
      <c r="CA54" s="692"/>
      <c r="CB54" s="692"/>
      <c r="CC54" s="692"/>
      <c r="CD54" s="692"/>
      <c r="CE54" s="692"/>
      <c r="CF54" s="692"/>
      <c r="CG54" s="692"/>
      <c r="CH54" s="692"/>
      <c r="CI54" s="692"/>
      <c r="CJ54" s="692"/>
      <c r="CK54" s="692"/>
      <c r="CL54" s="692"/>
      <c r="CM54" s="692"/>
      <c r="CN54" s="692"/>
      <c r="CO54" s="692"/>
      <c r="CP54" s="692"/>
      <c r="CQ54" s="692"/>
      <c r="CR54" s="692"/>
      <c r="CS54" s="692"/>
      <c r="CT54" s="692"/>
      <c r="CU54" s="692"/>
      <c r="CV54" s="692"/>
      <c r="CW54" s="692"/>
      <c r="CX54" s="692"/>
      <c r="CY54" s="692"/>
      <c r="CZ54" s="692"/>
      <c r="DA54" s="692"/>
      <c r="DB54" s="692"/>
      <c r="DC54" s="692"/>
      <c r="DD54" s="692"/>
      <c r="DE54" s="692"/>
      <c r="DF54" s="692"/>
      <c r="DG54" s="692"/>
      <c r="DH54" s="692"/>
      <c r="DI54" s="692"/>
      <c r="DJ54" s="692"/>
      <c r="DK54" s="692"/>
      <c r="DL54" s="692"/>
      <c r="DM54" s="692"/>
      <c r="DN54" s="692"/>
      <c r="DO54" s="692"/>
      <c r="DP54" s="692"/>
      <c r="DQ54" s="692"/>
      <c r="DR54" s="692"/>
      <c r="DS54" s="692"/>
      <c r="DT54" s="692"/>
      <c r="DU54" s="692"/>
      <c r="DV54" s="692"/>
      <c r="DW54" s="692"/>
      <c r="DX54" s="692"/>
      <c r="DY54" s="692"/>
      <c r="DZ54" s="692"/>
      <c r="EA54" s="692"/>
      <c r="EB54" s="692"/>
      <c r="EC54" s="692"/>
      <c r="ED54" s="692"/>
      <c r="EE54" s="692"/>
      <c r="EF54" s="692"/>
      <c r="EG54" s="692"/>
      <c r="EH54" s="692"/>
      <c r="EI54" s="692"/>
      <c r="EJ54" s="692"/>
      <c r="EK54" s="692"/>
      <c r="EL54" s="692"/>
      <c r="EM54" s="692"/>
      <c r="EN54" s="692"/>
      <c r="EO54" s="692"/>
      <c r="EP54" s="692"/>
      <c r="EQ54" s="692"/>
      <c r="ER54" s="692"/>
      <c r="ES54" s="692"/>
      <c r="ET54" s="692"/>
      <c r="EU54" s="692"/>
      <c r="EV54" s="692"/>
      <c r="EW54" s="692"/>
      <c r="EX54" s="692"/>
      <c r="EY54" s="692"/>
      <c r="EZ54" s="692"/>
      <c r="FA54" s="692"/>
      <c r="FB54" s="692"/>
      <c r="FC54" s="692"/>
      <c r="FD54" s="692"/>
      <c r="FE54" s="692"/>
      <c r="FF54" s="692"/>
      <c r="FG54" s="692"/>
      <c r="FH54" s="692"/>
      <c r="FI54" s="692"/>
      <c r="FJ54" s="692"/>
      <c r="FK54" s="692"/>
      <c r="FL54" s="692"/>
    </row>
    <row r="55" spans="2:168" ht="12">
      <c r="B55" s="693"/>
      <c r="C55" s="694"/>
      <c r="D55" s="694"/>
      <c r="E55" s="694"/>
      <c r="F55" s="694"/>
      <c r="G55" s="694"/>
      <c r="H55" s="694"/>
      <c r="I55" s="694"/>
      <c r="J55" s="694"/>
      <c r="K55" s="694"/>
      <c r="L55" s="694"/>
      <c r="M55" s="694"/>
      <c r="N55" s="694"/>
      <c r="O55" s="694"/>
      <c r="Q55" s="692"/>
      <c r="R55" s="692"/>
      <c r="S55" s="692"/>
      <c r="T55" s="692"/>
      <c r="U55" s="692"/>
      <c r="V55" s="692"/>
      <c r="W55" s="692"/>
      <c r="X55" s="692"/>
      <c r="Y55" s="692"/>
      <c r="Z55" s="692"/>
      <c r="AA55" s="692"/>
      <c r="AB55" s="692"/>
      <c r="AC55" s="692"/>
      <c r="AD55" s="692"/>
      <c r="AE55" s="692"/>
      <c r="AF55" s="692"/>
      <c r="AG55" s="692"/>
      <c r="AH55" s="692"/>
      <c r="AI55" s="692"/>
      <c r="AJ55" s="692"/>
      <c r="AK55" s="692"/>
      <c r="AL55" s="692"/>
      <c r="AM55" s="692"/>
      <c r="AN55" s="692"/>
      <c r="AO55" s="692"/>
      <c r="AP55" s="692"/>
      <c r="AQ55" s="692"/>
      <c r="AR55" s="692"/>
      <c r="AS55" s="692"/>
      <c r="AT55" s="692"/>
      <c r="AU55" s="692"/>
      <c r="AV55" s="692"/>
      <c r="AW55" s="692"/>
      <c r="AX55" s="692"/>
      <c r="AY55" s="692"/>
      <c r="AZ55" s="692"/>
      <c r="BA55" s="692"/>
      <c r="BB55" s="692"/>
      <c r="BC55" s="692"/>
      <c r="BD55" s="692"/>
      <c r="BE55" s="692"/>
      <c r="BF55" s="692"/>
      <c r="BG55" s="692"/>
      <c r="BH55" s="692"/>
      <c r="BI55" s="692"/>
      <c r="BJ55" s="692"/>
      <c r="BK55" s="692"/>
      <c r="BL55" s="692"/>
      <c r="BM55" s="692"/>
      <c r="BN55" s="692"/>
      <c r="BO55" s="692"/>
      <c r="BP55" s="692"/>
      <c r="BQ55" s="692"/>
      <c r="BR55" s="692"/>
      <c r="BS55" s="692"/>
      <c r="BT55" s="692"/>
      <c r="BU55" s="692"/>
      <c r="BV55" s="692"/>
      <c r="BW55" s="692"/>
      <c r="BX55" s="692"/>
      <c r="BY55" s="692"/>
      <c r="BZ55" s="692"/>
      <c r="CA55" s="692"/>
      <c r="CB55" s="692"/>
      <c r="CC55" s="692"/>
      <c r="CD55" s="692"/>
      <c r="CE55" s="692"/>
      <c r="CF55" s="692"/>
      <c r="CG55" s="692"/>
      <c r="CH55" s="692"/>
      <c r="CI55" s="692"/>
      <c r="CJ55" s="692"/>
      <c r="CK55" s="692"/>
      <c r="CL55" s="692"/>
      <c r="CM55" s="692"/>
      <c r="CN55" s="692"/>
      <c r="CO55" s="692"/>
      <c r="CP55" s="692"/>
      <c r="CQ55" s="692"/>
      <c r="CR55" s="692"/>
      <c r="CS55" s="692"/>
      <c r="CT55" s="692"/>
      <c r="CU55" s="692"/>
      <c r="CV55" s="692"/>
      <c r="CW55" s="692"/>
      <c r="CX55" s="692"/>
      <c r="CY55" s="692"/>
      <c r="CZ55" s="692"/>
      <c r="DA55" s="692"/>
      <c r="DB55" s="692"/>
      <c r="DC55" s="692"/>
      <c r="DD55" s="692"/>
      <c r="DE55" s="692"/>
      <c r="DF55" s="692"/>
      <c r="DG55" s="692"/>
      <c r="DH55" s="692"/>
      <c r="DI55" s="692"/>
      <c r="DJ55" s="692"/>
      <c r="DK55" s="692"/>
      <c r="DL55" s="692"/>
      <c r="DM55" s="692"/>
      <c r="DN55" s="692"/>
      <c r="DO55" s="692"/>
      <c r="DP55" s="692"/>
      <c r="DQ55" s="692"/>
      <c r="DR55" s="692"/>
      <c r="DS55" s="692"/>
      <c r="DT55" s="692"/>
      <c r="DU55" s="692"/>
      <c r="DV55" s="692"/>
      <c r="DW55" s="692"/>
      <c r="DX55" s="692"/>
      <c r="DY55" s="692"/>
      <c r="DZ55" s="692"/>
      <c r="EA55" s="692"/>
      <c r="EB55" s="692"/>
      <c r="EC55" s="692"/>
      <c r="ED55" s="692"/>
      <c r="EE55" s="692"/>
      <c r="EF55" s="692"/>
      <c r="EG55" s="692"/>
      <c r="EH55" s="692"/>
      <c r="EI55" s="692"/>
      <c r="EJ55" s="692"/>
      <c r="EK55" s="692"/>
      <c r="EL55" s="692"/>
      <c r="EM55" s="692"/>
      <c r="EN55" s="692"/>
      <c r="EO55" s="692"/>
      <c r="EP55" s="692"/>
      <c r="EQ55" s="692"/>
      <c r="ER55" s="692"/>
      <c r="ES55" s="692"/>
      <c r="ET55" s="692"/>
      <c r="EU55" s="692"/>
      <c r="EV55" s="692"/>
      <c r="EW55" s="692"/>
      <c r="EX55" s="692"/>
      <c r="EY55" s="692"/>
      <c r="EZ55" s="692"/>
      <c r="FA55" s="692"/>
      <c r="FB55" s="692"/>
      <c r="FC55" s="692"/>
      <c r="FD55" s="692"/>
      <c r="FE55" s="692"/>
      <c r="FF55" s="692"/>
      <c r="FG55" s="692"/>
      <c r="FH55" s="692"/>
      <c r="FI55" s="692"/>
      <c r="FJ55" s="692"/>
      <c r="FK55" s="692"/>
      <c r="FL55" s="692"/>
    </row>
    <row r="56" spans="2:168" ht="12">
      <c r="B56" s="693"/>
      <c r="C56" s="694"/>
      <c r="D56" s="694"/>
      <c r="E56" s="694"/>
      <c r="F56" s="694"/>
      <c r="G56" s="694"/>
      <c r="H56" s="694"/>
      <c r="I56" s="694"/>
      <c r="J56" s="694"/>
      <c r="K56" s="694"/>
      <c r="L56" s="694"/>
      <c r="M56" s="694"/>
      <c r="N56" s="694"/>
      <c r="O56" s="694"/>
      <c r="Q56" s="692"/>
      <c r="R56" s="692"/>
      <c r="S56" s="692"/>
      <c r="T56" s="692"/>
      <c r="U56" s="692"/>
      <c r="V56" s="692"/>
      <c r="W56" s="692"/>
      <c r="X56" s="692"/>
      <c r="Y56" s="692"/>
      <c r="Z56" s="692"/>
      <c r="AA56" s="692"/>
      <c r="AB56" s="692"/>
      <c r="AC56" s="692"/>
      <c r="AD56" s="692"/>
      <c r="AE56" s="692"/>
      <c r="AF56" s="692"/>
      <c r="AG56" s="692"/>
      <c r="AH56" s="692"/>
      <c r="AI56" s="692"/>
      <c r="AJ56" s="692"/>
      <c r="AK56" s="692"/>
      <c r="AL56" s="692"/>
      <c r="AM56" s="692"/>
      <c r="AN56" s="692"/>
      <c r="AO56" s="692"/>
      <c r="AP56" s="692"/>
      <c r="AQ56" s="692"/>
      <c r="AR56" s="692"/>
      <c r="AS56" s="692"/>
      <c r="AT56" s="692"/>
      <c r="AU56" s="692"/>
      <c r="AV56" s="692"/>
      <c r="AW56" s="692"/>
      <c r="AX56" s="692"/>
      <c r="AY56" s="692"/>
      <c r="AZ56" s="692"/>
      <c r="BA56" s="692"/>
      <c r="BB56" s="692"/>
      <c r="BC56" s="692"/>
      <c r="BD56" s="692"/>
      <c r="BE56" s="692"/>
      <c r="BF56" s="692"/>
      <c r="BG56" s="692"/>
      <c r="BH56" s="692"/>
      <c r="BI56" s="692"/>
      <c r="BJ56" s="692"/>
      <c r="BK56" s="692"/>
      <c r="BL56" s="692"/>
      <c r="BM56" s="692"/>
      <c r="BN56" s="692"/>
      <c r="BO56" s="692"/>
      <c r="BP56" s="692"/>
      <c r="BQ56" s="692"/>
      <c r="BR56" s="692"/>
      <c r="BS56" s="692"/>
      <c r="BT56" s="692"/>
      <c r="BU56" s="692"/>
      <c r="BV56" s="692"/>
      <c r="BW56" s="692"/>
      <c r="BX56" s="692"/>
      <c r="BY56" s="692"/>
      <c r="BZ56" s="692"/>
      <c r="CA56" s="692"/>
      <c r="CB56" s="692"/>
      <c r="CC56" s="692"/>
      <c r="CD56" s="692"/>
      <c r="CE56" s="692"/>
      <c r="CF56" s="692"/>
      <c r="CG56" s="692"/>
      <c r="CH56" s="692"/>
      <c r="CI56" s="692"/>
      <c r="CJ56" s="692"/>
      <c r="CK56" s="692"/>
      <c r="CL56" s="692"/>
      <c r="CM56" s="692"/>
      <c r="CN56" s="692"/>
      <c r="CO56" s="692"/>
      <c r="CP56" s="692"/>
      <c r="CQ56" s="692"/>
      <c r="CR56" s="692"/>
      <c r="CS56" s="692"/>
      <c r="CT56" s="692"/>
      <c r="CU56" s="692"/>
      <c r="CV56" s="692"/>
      <c r="CW56" s="692"/>
      <c r="CX56" s="692"/>
      <c r="CY56" s="692"/>
      <c r="CZ56" s="692"/>
      <c r="DA56" s="692"/>
      <c r="DB56" s="692"/>
      <c r="DC56" s="692"/>
      <c r="DD56" s="692"/>
      <c r="DE56" s="692"/>
      <c r="DF56" s="692"/>
      <c r="DG56" s="692"/>
      <c r="DH56" s="692"/>
      <c r="DI56" s="692"/>
      <c r="DJ56" s="692"/>
      <c r="DK56" s="692"/>
      <c r="DL56" s="692"/>
      <c r="DM56" s="692"/>
      <c r="DN56" s="692"/>
      <c r="DO56" s="692"/>
      <c r="DP56" s="692"/>
      <c r="DQ56" s="692"/>
      <c r="DR56" s="692"/>
      <c r="DS56" s="692"/>
      <c r="DT56" s="692"/>
      <c r="DU56" s="692"/>
      <c r="DV56" s="692"/>
      <c r="DW56" s="692"/>
      <c r="DX56" s="692"/>
      <c r="DY56" s="692"/>
      <c r="DZ56" s="692"/>
      <c r="EA56" s="692"/>
      <c r="EB56" s="692"/>
      <c r="EC56" s="692"/>
      <c r="ED56" s="692"/>
      <c r="EE56" s="692"/>
      <c r="EF56" s="692"/>
      <c r="EG56" s="692"/>
      <c r="EH56" s="692"/>
      <c r="EI56" s="692"/>
      <c r="EJ56" s="692"/>
      <c r="EK56" s="692"/>
      <c r="EL56" s="692"/>
      <c r="EM56" s="692"/>
      <c r="EN56" s="692"/>
      <c r="EO56" s="692"/>
      <c r="EP56" s="692"/>
      <c r="EQ56" s="692"/>
      <c r="ER56" s="692"/>
      <c r="ES56" s="692"/>
      <c r="ET56" s="692"/>
      <c r="EU56" s="692"/>
      <c r="EV56" s="692"/>
      <c r="EW56" s="692"/>
      <c r="EX56" s="692"/>
      <c r="EY56" s="692"/>
      <c r="EZ56" s="692"/>
      <c r="FA56" s="692"/>
      <c r="FB56" s="692"/>
      <c r="FC56" s="692"/>
      <c r="FD56" s="692"/>
      <c r="FE56" s="692"/>
      <c r="FF56" s="692"/>
      <c r="FG56" s="692"/>
      <c r="FH56" s="692"/>
      <c r="FI56" s="692"/>
      <c r="FJ56" s="692"/>
      <c r="FK56" s="692"/>
      <c r="FL56" s="692"/>
    </row>
    <row r="57" spans="2:168" ht="12">
      <c r="B57" s="693"/>
      <c r="C57" s="694"/>
      <c r="D57" s="694"/>
      <c r="E57" s="694"/>
      <c r="F57" s="694"/>
      <c r="G57" s="694"/>
      <c r="H57" s="694"/>
      <c r="I57" s="694"/>
      <c r="J57" s="694"/>
      <c r="K57" s="694"/>
      <c r="L57" s="694"/>
      <c r="M57" s="694"/>
      <c r="N57" s="694"/>
      <c r="O57" s="694"/>
      <c r="Q57" s="692"/>
      <c r="R57" s="692"/>
      <c r="S57" s="692"/>
      <c r="T57" s="692"/>
      <c r="U57" s="692"/>
      <c r="V57" s="692"/>
      <c r="W57" s="692"/>
      <c r="X57" s="692"/>
      <c r="Y57" s="692"/>
      <c r="Z57" s="692"/>
      <c r="AA57" s="692"/>
      <c r="AB57" s="692"/>
      <c r="AC57" s="692"/>
      <c r="AD57" s="692"/>
      <c r="AE57" s="692"/>
      <c r="AF57" s="692"/>
      <c r="AG57" s="692"/>
      <c r="AH57" s="692"/>
      <c r="AI57" s="692"/>
      <c r="AJ57" s="692"/>
      <c r="AK57" s="692"/>
      <c r="AL57" s="692"/>
      <c r="AM57" s="692"/>
      <c r="AN57" s="692"/>
      <c r="AO57" s="692"/>
      <c r="AP57" s="692"/>
      <c r="AQ57" s="692"/>
      <c r="AR57" s="692"/>
      <c r="AS57" s="692"/>
      <c r="AT57" s="692"/>
      <c r="AU57" s="692"/>
      <c r="AV57" s="692"/>
      <c r="AW57" s="692"/>
      <c r="AX57" s="692"/>
      <c r="AY57" s="692"/>
      <c r="AZ57" s="692"/>
      <c r="BA57" s="692"/>
      <c r="BB57" s="692"/>
      <c r="BC57" s="692"/>
      <c r="BD57" s="692"/>
      <c r="BE57" s="692"/>
      <c r="BF57" s="692"/>
      <c r="BG57" s="692"/>
      <c r="BH57" s="692"/>
      <c r="BI57" s="692"/>
      <c r="BJ57" s="692"/>
      <c r="BK57" s="692"/>
      <c r="BL57" s="692"/>
      <c r="BM57" s="692"/>
      <c r="BN57" s="692"/>
      <c r="BO57" s="692"/>
      <c r="BP57" s="692"/>
      <c r="BQ57" s="692"/>
      <c r="BR57" s="692"/>
      <c r="BS57" s="692"/>
      <c r="BT57" s="692"/>
      <c r="BU57" s="692"/>
      <c r="BV57" s="692"/>
      <c r="BW57" s="692"/>
      <c r="BX57" s="692"/>
      <c r="BY57" s="692"/>
      <c r="BZ57" s="692"/>
      <c r="CA57" s="692"/>
      <c r="CB57" s="692"/>
      <c r="CC57" s="692"/>
      <c r="CD57" s="692"/>
      <c r="CE57" s="692"/>
      <c r="CF57" s="692"/>
      <c r="CG57" s="692"/>
      <c r="CH57" s="692"/>
      <c r="CI57" s="692"/>
      <c r="CJ57" s="692"/>
      <c r="CK57" s="692"/>
      <c r="CL57" s="692"/>
      <c r="CM57" s="692"/>
      <c r="CN57" s="692"/>
      <c r="CO57" s="692"/>
      <c r="CP57" s="692"/>
      <c r="CQ57" s="692"/>
      <c r="CR57" s="692"/>
      <c r="CS57" s="692"/>
      <c r="CT57" s="692"/>
      <c r="CU57" s="692"/>
      <c r="CV57" s="692"/>
      <c r="CW57" s="692"/>
      <c r="CX57" s="692"/>
      <c r="CY57" s="692"/>
      <c r="CZ57" s="692"/>
      <c r="DA57" s="692"/>
      <c r="DB57" s="692"/>
      <c r="DC57" s="692"/>
      <c r="DD57" s="692"/>
      <c r="DE57" s="692"/>
      <c r="DF57" s="692"/>
      <c r="DG57" s="692"/>
      <c r="DH57" s="692"/>
      <c r="DI57" s="692"/>
      <c r="DJ57" s="692"/>
      <c r="DK57" s="692"/>
      <c r="DL57" s="692"/>
      <c r="DM57" s="692"/>
      <c r="DN57" s="692"/>
      <c r="DO57" s="692"/>
      <c r="DP57" s="692"/>
      <c r="DQ57" s="692"/>
      <c r="DR57" s="692"/>
      <c r="DS57" s="692"/>
      <c r="DT57" s="692"/>
      <c r="DU57" s="692"/>
      <c r="DV57" s="692"/>
      <c r="DW57" s="692"/>
      <c r="DX57" s="692"/>
      <c r="DY57" s="692"/>
      <c r="DZ57" s="692"/>
      <c r="EA57" s="692"/>
      <c r="EB57" s="692"/>
      <c r="EC57" s="692"/>
      <c r="ED57" s="692"/>
      <c r="EE57" s="692"/>
      <c r="EF57" s="692"/>
      <c r="EG57" s="692"/>
      <c r="EH57" s="692"/>
      <c r="EI57" s="692"/>
      <c r="EJ57" s="692"/>
      <c r="EK57" s="692"/>
      <c r="EL57" s="692"/>
      <c r="EM57" s="692"/>
      <c r="EN57" s="692"/>
      <c r="EO57" s="692"/>
      <c r="EP57" s="692"/>
      <c r="EQ57" s="692"/>
      <c r="ER57" s="692"/>
      <c r="ES57" s="692"/>
      <c r="ET57" s="692"/>
      <c r="EU57" s="692"/>
      <c r="EV57" s="692"/>
      <c r="EW57" s="692"/>
      <c r="EX57" s="692"/>
      <c r="EY57" s="692"/>
      <c r="EZ57" s="692"/>
      <c r="FA57" s="692"/>
      <c r="FB57" s="692"/>
      <c r="FC57" s="692"/>
      <c r="FD57" s="692"/>
      <c r="FE57" s="692"/>
      <c r="FF57" s="692"/>
      <c r="FG57" s="692"/>
      <c r="FH57" s="692"/>
      <c r="FI57" s="692"/>
      <c r="FJ57" s="692"/>
      <c r="FK57" s="692"/>
      <c r="FL57" s="692"/>
    </row>
    <row r="58" spans="2:168" ht="12">
      <c r="B58" s="693"/>
      <c r="C58" s="694"/>
      <c r="D58" s="694"/>
      <c r="E58" s="694"/>
      <c r="F58" s="694"/>
      <c r="G58" s="694"/>
      <c r="H58" s="694"/>
      <c r="I58" s="694"/>
      <c r="J58" s="694"/>
      <c r="K58" s="694"/>
      <c r="L58" s="694"/>
      <c r="M58" s="694"/>
      <c r="N58" s="694"/>
      <c r="O58" s="694"/>
      <c r="Q58" s="692"/>
      <c r="R58" s="692"/>
      <c r="S58" s="692"/>
      <c r="T58" s="692"/>
      <c r="U58" s="692"/>
      <c r="V58" s="692"/>
      <c r="W58" s="692"/>
      <c r="X58" s="692"/>
      <c r="Y58" s="692"/>
      <c r="Z58" s="692"/>
      <c r="AA58" s="692"/>
      <c r="AB58" s="692"/>
      <c r="AC58" s="692"/>
      <c r="AD58" s="692"/>
      <c r="AE58" s="692"/>
      <c r="AF58" s="692"/>
      <c r="AG58" s="692"/>
      <c r="AH58" s="692"/>
      <c r="AI58" s="692"/>
      <c r="AJ58" s="692"/>
      <c r="AK58" s="692"/>
      <c r="AL58" s="692"/>
      <c r="AM58" s="692"/>
      <c r="AN58" s="692"/>
      <c r="AO58" s="692"/>
      <c r="AP58" s="692"/>
      <c r="AQ58" s="692"/>
      <c r="AR58" s="692"/>
      <c r="AS58" s="692"/>
      <c r="AT58" s="692"/>
      <c r="AU58" s="692"/>
      <c r="AV58" s="692"/>
      <c r="AW58" s="692"/>
      <c r="AX58" s="692"/>
      <c r="AY58" s="692"/>
      <c r="AZ58" s="692"/>
      <c r="BA58" s="692"/>
      <c r="BB58" s="692"/>
      <c r="BC58" s="692"/>
      <c r="BD58" s="692"/>
      <c r="BE58" s="692"/>
      <c r="BF58" s="692"/>
      <c r="BG58" s="692"/>
      <c r="BH58" s="692"/>
      <c r="BI58" s="692"/>
      <c r="BJ58" s="692"/>
      <c r="BK58" s="692"/>
      <c r="BL58" s="692"/>
      <c r="BM58" s="692"/>
      <c r="BN58" s="692"/>
      <c r="BO58" s="692"/>
      <c r="BP58" s="692"/>
      <c r="BQ58" s="692"/>
      <c r="BR58" s="692"/>
      <c r="BS58" s="692"/>
      <c r="BT58" s="692"/>
      <c r="BU58" s="692"/>
      <c r="BV58" s="692"/>
      <c r="BW58" s="692"/>
      <c r="BX58" s="692"/>
      <c r="BY58" s="692"/>
      <c r="BZ58" s="692"/>
      <c r="CA58" s="692"/>
      <c r="CB58" s="692"/>
      <c r="CC58" s="692"/>
      <c r="CD58" s="692"/>
      <c r="CE58" s="692"/>
      <c r="CF58" s="692"/>
      <c r="CG58" s="692"/>
      <c r="CH58" s="692"/>
      <c r="CI58" s="692"/>
      <c r="CJ58" s="692"/>
      <c r="CK58" s="692"/>
      <c r="CL58" s="692"/>
      <c r="CM58" s="692"/>
      <c r="CN58" s="692"/>
      <c r="CO58" s="692"/>
      <c r="CP58" s="692"/>
      <c r="CQ58" s="692"/>
      <c r="CR58" s="692"/>
      <c r="CS58" s="692"/>
      <c r="CT58" s="692"/>
      <c r="CU58" s="692"/>
      <c r="CV58" s="692"/>
      <c r="CW58" s="692"/>
      <c r="CX58" s="692"/>
      <c r="CY58" s="692"/>
      <c r="CZ58" s="692"/>
      <c r="DA58" s="692"/>
      <c r="DB58" s="692"/>
      <c r="DC58" s="692"/>
      <c r="DD58" s="692"/>
      <c r="DE58" s="692"/>
      <c r="DF58" s="692"/>
      <c r="DG58" s="692"/>
      <c r="DH58" s="692"/>
      <c r="DI58" s="692"/>
      <c r="DJ58" s="692"/>
      <c r="DK58" s="692"/>
      <c r="DL58" s="692"/>
      <c r="DM58" s="692"/>
      <c r="DN58" s="692"/>
      <c r="DO58" s="692"/>
      <c r="DP58" s="692"/>
      <c r="DQ58" s="692"/>
      <c r="DR58" s="692"/>
      <c r="DS58" s="692"/>
      <c r="DT58" s="692"/>
      <c r="DU58" s="692"/>
      <c r="DV58" s="692"/>
      <c r="DW58" s="692"/>
      <c r="DX58" s="692"/>
      <c r="DY58" s="692"/>
      <c r="DZ58" s="692"/>
      <c r="EA58" s="692"/>
      <c r="EB58" s="692"/>
      <c r="EC58" s="692"/>
      <c r="ED58" s="692"/>
      <c r="EE58" s="692"/>
      <c r="EF58" s="692"/>
      <c r="EG58" s="692"/>
      <c r="EH58" s="692"/>
      <c r="EI58" s="692"/>
      <c r="EJ58" s="692"/>
      <c r="EK58" s="692"/>
      <c r="EL58" s="692"/>
      <c r="EM58" s="692"/>
      <c r="EN58" s="692"/>
      <c r="EO58" s="692"/>
      <c r="EP58" s="692"/>
      <c r="EQ58" s="692"/>
      <c r="ER58" s="692"/>
      <c r="ES58" s="692"/>
      <c r="ET58" s="692"/>
      <c r="EU58" s="692"/>
      <c r="EV58" s="692"/>
      <c r="EW58" s="692"/>
      <c r="EX58" s="692"/>
      <c r="EY58" s="692"/>
      <c r="EZ58" s="692"/>
      <c r="FA58" s="692"/>
      <c r="FB58" s="692"/>
      <c r="FC58" s="692"/>
      <c r="FD58" s="692"/>
      <c r="FE58" s="692"/>
      <c r="FF58" s="692"/>
      <c r="FG58" s="692"/>
      <c r="FH58" s="692"/>
      <c r="FI58" s="692"/>
      <c r="FJ58" s="692"/>
      <c r="FK58" s="692"/>
      <c r="FL58" s="692"/>
    </row>
    <row r="59" spans="2:168" ht="12">
      <c r="B59" s="693"/>
      <c r="C59" s="694"/>
      <c r="D59" s="694"/>
      <c r="E59" s="694"/>
      <c r="F59" s="694"/>
      <c r="G59" s="694"/>
      <c r="H59" s="694"/>
      <c r="I59" s="694"/>
      <c r="J59" s="694"/>
      <c r="K59" s="694"/>
      <c r="L59" s="694"/>
      <c r="M59" s="694"/>
      <c r="N59" s="694"/>
      <c r="O59" s="694"/>
      <c r="Q59" s="692"/>
      <c r="R59" s="692"/>
      <c r="S59" s="692"/>
      <c r="T59" s="692"/>
      <c r="U59" s="692"/>
      <c r="V59" s="692"/>
      <c r="W59" s="692"/>
      <c r="X59" s="692"/>
      <c r="Y59" s="692"/>
      <c r="Z59" s="692"/>
      <c r="AA59" s="692"/>
      <c r="AB59" s="692"/>
      <c r="AC59" s="692"/>
      <c r="AD59" s="692"/>
      <c r="AE59" s="692"/>
      <c r="AF59" s="692"/>
      <c r="AG59" s="692"/>
      <c r="AH59" s="692"/>
      <c r="AI59" s="692"/>
      <c r="AJ59" s="692"/>
      <c r="AK59" s="692"/>
      <c r="AL59" s="692"/>
      <c r="AM59" s="692"/>
      <c r="AN59" s="692"/>
      <c r="AO59" s="692"/>
      <c r="AP59" s="692"/>
      <c r="AQ59" s="692"/>
      <c r="AR59" s="692"/>
      <c r="AS59" s="692"/>
      <c r="AT59" s="692"/>
      <c r="AU59" s="692"/>
      <c r="AV59" s="692"/>
      <c r="AW59" s="692"/>
      <c r="AX59" s="692"/>
      <c r="AY59" s="692"/>
      <c r="AZ59" s="692"/>
      <c r="BA59" s="692"/>
      <c r="BB59" s="692"/>
      <c r="BC59" s="692"/>
      <c r="BD59" s="692"/>
      <c r="BE59" s="692"/>
      <c r="BF59" s="692"/>
      <c r="BG59" s="692"/>
      <c r="BH59" s="692"/>
      <c r="BI59" s="692"/>
      <c r="BJ59" s="692"/>
      <c r="BK59" s="692"/>
      <c r="BL59" s="692"/>
      <c r="BM59" s="692"/>
      <c r="BN59" s="692"/>
      <c r="BO59" s="692"/>
      <c r="BP59" s="692"/>
      <c r="BQ59" s="692"/>
      <c r="BR59" s="692"/>
      <c r="BS59" s="692"/>
      <c r="BT59" s="692"/>
      <c r="BU59" s="692"/>
      <c r="BV59" s="692"/>
      <c r="BW59" s="692"/>
      <c r="BX59" s="692"/>
      <c r="BY59" s="692"/>
      <c r="BZ59" s="692"/>
      <c r="CA59" s="692"/>
      <c r="CB59" s="692"/>
      <c r="CC59" s="692"/>
      <c r="CD59" s="692"/>
      <c r="CE59" s="692"/>
      <c r="CF59" s="692"/>
      <c r="CG59" s="692"/>
      <c r="CH59" s="692"/>
      <c r="CI59" s="692"/>
      <c r="CJ59" s="692"/>
      <c r="CK59" s="692"/>
      <c r="CL59" s="692"/>
      <c r="CM59" s="692"/>
      <c r="CN59" s="692"/>
      <c r="CO59" s="692"/>
      <c r="CP59" s="692"/>
      <c r="CQ59" s="692"/>
      <c r="CR59" s="692"/>
      <c r="CS59" s="692"/>
      <c r="CT59" s="692"/>
      <c r="CU59" s="692"/>
      <c r="CV59" s="692"/>
      <c r="CW59" s="692"/>
      <c r="CX59" s="692"/>
      <c r="CY59" s="692"/>
      <c r="CZ59" s="692"/>
      <c r="DA59" s="692"/>
      <c r="DB59" s="692"/>
      <c r="DC59" s="692"/>
      <c r="DD59" s="692"/>
      <c r="DE59" s="692"/>
      <c r="DF59" s="692"/>
      <c r="DG59" s="692"/>
      <c r="DH59" s="692"/>
      <c r="DI59" s="692"/>
      <c r="DJ59" s="692"/>
      <c r="DK59" s="692"/>
      <c r="DL59" s="692"/>
      <c r="DM59" s="692"/>
      <c r="DN59" s="692"/>
      <c r="DO59" s="692"/>
      <c r="DP59" s="692"/>
      <c r="DQ59" s="692"/>
      <c r="DR59" s="692"/>
      <c r="DS59" s="692"/>
      <c r="DT59" s="692"/>
      <c r="DU59" s="692"/>
      <c r="DV59" s="692"/>
      <c r="DW59" s="692"/>
      <c r="DX59" s="692"/>
      <c r="DY59" s="692"/>
      <c r="DZ59" s="692"/>
      <c r="EA59" s="692"/>
      <c r="EB59" s="692"/>
      <c r="EC59" s="692"/>
      <c r="ED59" s="692"/>
      <c r="EE59" s="692"/>
      <c r="EF59" s="692"/>
      <c r="EG59" s="692"/>
      <c r="EH59" s="692"/>
      <c r="EI59" s="692"/>
      <c r="EJ59" s="692"/>
      <c r="EK59" s="692"/>
      <c r="EL59" s="692"/>
      <c r="EM59" s="692"/>
      <c r="EN59" s="692"/>
      <c r="EO59" s="692"/>
      <c r="EP59" s="692"/>
      <c r="EQ59" s="692"/>
      <c r="ER59" s="692"/>
      <c r="ES59" s="692"/>
      <c r="ET59" s="692"/>
      <c r="EU59" s="692"/>
      <c r="EV59" s="692"/>
      <c r="EW59" s="692"/>
      <c r="EX59" s="692"/>
      <c r="EY59" s="692"/>
      <c r="EZ59" s="692"/>
      <c r="FA59" s="692"/>
      <c r="FB59" s="692"/>
      <c r="FC59" s="692"/>
      <c r="FD59" s="692"/>
      <c r="FE59" s="692"/>
      <c r="FF59" s="692"/>
      <c r="FG59" s="692"/>
      <c r="FH59" s="692"/>
      <c r="FI59" s="692"/>
      <c r="FJ59" s="692"/>
      <c r="FK59" s="692"/>
      <c r="FL59" s="692"/>
    </row>
  </sheetData>
  <mergeCells count="7">
    <mergeCell ref="A17:C17"/>
    <mergeCell ref="P3:P6"/>
    <mergeCell ref="A3:A6"/>
    <mergeCell ref="E5:F5"/>
    <mergeCell ref="H5:I5"/>
    <mergeCell ref="K5:L5"/>
    <mergeCell ref="N5:O5"/>
  </mergeCells>
  <phoneticPr fontId="5" type="noConversion"/>
  <printOptions horizontalCentered="1" gridLines="1" gridLinesSet="0"/>
  <pageMargins left="1.2204724409448819" right="1.2204724409448819" top="1.1023622047244095" bottom="2.3228346456692917" header="0" footer="0"/>
  <pageSetup paperSize="9" scale="52" orientation="landscape" horizontalDpi="200" verticalDpi="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BreakPreview" zoomScaleSheetLayoutView="100" workbookViewId="0">
      <selection activeCell="J16" sqref="J16"/>
    </sheetView>
  </sheetViews>
  <sheetFormatPr defaultRowHeight="11.25"/>
  <cols>
    <col min="1" max="1" width="9.625" style="121" customWidth="1"/>
    <col min="2" max="2" width="14.125" style="122" customWidth="1"/>
    <col min="3" max="3" width="12.125" style="122" customWidth="1"/>
    <col min="4" max="4" width="13.125" style="123" customWidth="1"/>
    <col min="5" max="5" width="12.25" style="123" customWidth="1"/>
    <col min="6" max="6" width="13" style="123" customWidth="1"/>
    <col min="7" max="7" width="15" style="112" customWidth="1"/>
    <col min="8" max="8" width="16.125" style="123" customWidth="1"/>
    <col min="9" max="9" width="14.125" style="123" customWidth="1"/>
    <col min="10" max="10" width="13.125" style="124" customWidth="1"/>
    <col min="11" max="11" width="14.125" style="112" customWidth="1"/>
    <col min="12" max="16384" width="9" style="112"/>
  </cols>
  <sheetData>
    <row r="1" spans="1:11" s="125" customFormat="1" ht="20.100000000000001" customHeight="1">
      <c r="A1" s="1084" t="s">
        <v>419</v>
      </c>
      <c r="B1" s="1084"/>
      <c r="C1" s="1084"/>
      <c r="D1" s="1084"/>
      <c r="E1" s="1084"/>
      <c r="F1" s="1084"/>
      <c r="G1" s="1084" t="s">
        <v>299</v>
      </c>
      <c r="H1" s="1084"/>
      <c r="I1" s="1084"/>
      <c r="J1" s="1084"/>
      <c r="K1" s="1084"/>
    </row>
    <row r="2" spans="1:11" s="101" customFormat="1" ht="20.100000000000001" customHeight="1" thickBot="1">
      <c r="A2" s="96" t="s">
        <v>394</v>
      </c>
      <c r="B2" s="97"/>
      <c r="C2" s="97"/>
      <c r="D2" s="98"/>
      <c r="E2" s="98"/>
      <c r="F2" s="98"/>
      <c r="G2" s="99"/>
      <c r="H2" s="98"/>
      <c r="I2" s="98"/>
      <c r="J2" s="100"/>
      <c r="K2" s="99" t="s">
        <v>122</v>
      </c>
    </row>
    <row r="3" spans="1:11" s="6" customFormat="1" ht="23.25" customHeight="1" thickTop="1">
      <c r="A3" s="1084" t="s">
        <v>123</v>
      </c>
      <c r="B3" s="27" t="s">
        <v>124</v>
      </c>
      <c r="C3" s="1084" t="s">
        <v>125</v>
      </c>
      <c r="D3" s="1084"/>
      <c r="E3" s="1084"/>
      <c r="F3" s="1084"/>
      <c r="G3" s="102"/>
      <c r="H3" s="14" t="s">
        <v>126</v>
      </c>
      <c r="I3" s="14"/>
      <c r="J3" s="102"/>
      <c r="K3" s="1084" t="s">
        <v>72</v>
      </c>
    </row>
    <row r="4" spans="1:11" s="6" customFormat="1" ht="21" customHeight="1">
      <c r="A4" s="1084"/>
      <c r="B4" s="103"/>
      <c r="C4" s="104" t="s">
        <v>74</v>
      </c>
      <c r="D4" s="105" t="s">
        <v>127</v>
      </c>
      <c r="E4" s="105" t="s">
        <v>128</v>
      </c>
      <c r="F4" s="94" t="s">
        <v>129</v>
      </c>
      <c r="G4" s="41" t="s">
        <v>34</v>
      </c>
      <c r="H4" s="106" t="s">
        <v>35</v>
      </c>
      <c r="I4" s="24" t="s">
        <v>130</v>
      </c>
      <c r="J4" s="42" t="s">
        <v>131</v>
      </c>
      <c r="K4" s="1084"/>
    </row>
    <row r="5" spans="1:11" s="6" customFormat="1" ht="21" customHeight="1">
      <c r="A5" s="1084"/>
      <c r="B5" s="214" t="s">
        <v>132</v>
      </c>
      <c r="C5" s="107"/>
      <c r="D5" s="108"/>
      <c r="E5" s="42"/>
      <c r="F5" s="42"/>
      <c r="G5" s="41" t="s">
        <v>68</v>
      </c>
      <c r="H5" s="109" t="s">
        <v>70</v>
      </c>
      <c r="I5" s="42"/>
      <c r="J5" s="42"/>
      <c r="K5" s="1084"/>
    </row>
    <row r="6" spans="1:11" s="6" customFormat="1" ht="21" customHeight="1">
      <c r="A6" s="1084"/>
      <c r="B6" s="213" t="s">
        <v>133</v>
      </c>
      <c r="C6" s="110" t="s">
        <v>76</v>
      </c>
      <c r="D6" s="17" t="s">
        <v>67</v>
      </c>
      <c r="E6" s="7" t="s">
        <v>134</v>
      </c>
      <c r="F6" s="7" t="s">
        <v>77</v>
      </c>
      <c r="G6" s="15" t="s">
        <v>69</v>
      </c>
      <c r="H6" s="111" t="s">
        <v>71</v>
      </c>
      <c r="I6" s="7" t="s">
        <v>36</v>
      </c>
      <c r="J6" s="7" t="s">
        <v>73</v>
      </c>
      <c r="K6" s="1084"/>
    </row>
    <row r="7" spans="1:11" s="195" customFormat="1" ht="44.45" customHeight="1">
      <c r="A7" s="194">
        <v>2009</v>
      </c>
      <c r="B7" s="240">
        <v>190.2</v>
      </c>
      <c r="C7" s="240">
        <v>102.88</v>
      </c>
      <c r="D7" s="240">
        <v>87.32</v>
      </c>
      <c r="E7" s="240">
        <v>0</v>
      </c>
      <c r="F7" s="240">
        <v>0</v>
      </c>
      <c r="G7" s="241">
        <v>0</v>
      </c>
      <c r="H7" s="240">
        <v>190.2</v>
      </c>
      <c r="I7" s="240">
        <v>0</v>
      </c>
      <c r="J7" s="240">
        <v>0</v>
      </c>
      <c r="K7" s="181">
        <v>2009</v>
      </c>
    </row>
    <row r="8" spans="1:11" s="195" customFormat="1" ht="44.45" customHeight="1">
      <c r="A8" s="194">
        <v>2010</v>
      </c>
      <c r="B8" s="240">
        <v>219.96</v>
      </c>
      <c r="C8" s="240">
        <v>54.68</v>
      </c>
      <c r="D8" s="240">
        <v>146.80000000000001</v>
      </c>
      <c r="E8" s="240">
        <v>18.48</v>
      </c>
      <c r="F8" s="240">
        <v>0</v>
      </c>
      <c r="G8" s="241">
        <v>0</v>
      </c>
      <c r="H8" s="240">
        <v>219.96</v>
      </c>
      <c r="I8" s="241">
        <v>0</v>
      </c>
      <c r="J8" s="241">
        <v>0</v>
      </c>
      <c r="K8" s="181">
        <v>2010</v>
      </c>
    </row>
    <row r="9" spans="1:11" s="195" customFormat="1" ht="44.45" customHeight="1">
      <c r="A9" s="194">
        <v>2011</v>
      </c>
      <c r="B9" s="242">
        <v>446</v>
      </c>
      <c r="C9" s="241">
        <v>264</v>
      </c>
      <c r="D9" s="241">
        <v>182</v>
      </c>
      <c r="E9" s="240">
        <v>0</v>
      </c>
      <c r="F9" s="240">
        <v>0</v>
      </c>
      <c r="G9" s="241">
        <v>0</v>
      </c>
      <c r="H9" s="241">
        <v>446</v>
      </c>
      <c r="I9" s="241">
        <v>0</v>
      </c>
      <c r="J9" s="241">
        <v>0</v>
      </c>
      <c r="K9" s="181">
        <v>2011</v>
      </c>
    </row>
    <row r="10" spans="1:11" s="195" customFormat="1" ht="44.45" customHeight="1">
      <c r="A10" s="194">
        <v>2012</v>
      </c>
      <c r="B10" s="242">
        <v>447</v>
      </c>
      <c r="C10" s="241">
        <v>264</v>
      </c>
      <c r="D10" s="241">
        <v>183</v>
      </c>
      <c r="E10" s="241">
        <v>0</v>
      </c>
      <c r="F10" s="241">
        <v>0</v>
      </c>
      <c r="G10" s="241">
        <v>0</v>
      </c>
      <c r="H10" s="241">
        <v>447</v>
      </c>
      <c r="I10" s="241">
        <v>0</v>
      </c>
      <c r="J10" s="241">
        <v>0</v>
      </c>
      <c r="K10" s="181">
        <v>2012</v>
      </c>
    </row>
    <row r="11" spans="1:11" s="195" customFormat="1" ht="44.45" customHeight="1">
      <c r="A11" s="194">
        <v>2013</v>
      </c>
      <c r="B11" s="242">
        <v>18.68</v>
      </c>
      <c r="C11" s="241">
        <v>15.96</v>
      </c>
      <c r="D11" s="241">
        <v>2.72</v>
      </c>
      <c r="E11" s="241">
        <v>0</v>
      </c>
      <c r="F11" s="241">
        <v>0</v>
      </c>
      <c r="G11" s="241">
        <v>0</v>
      </c>
      <c r="H11" s="241">
        <v>18.68</v>
      </c>
      <c r="I11" s="241">
        <v>0</v>
      </c>
      <c r="J11" s="243">
        <v>0</v>
      </c>
      <c r="K11" s="181">
        <v>2013</v>
      </c>
    </row>
    <row r="12" spans="1:11" s="195" customFormat="1" ht="44.45" customHeight="1">
      <c r="A12" s="194">
        <v>2014</v>
      </c>
      <c r="B12" s="242">
        <v>18.48</v>
      </c>
      <c r="C12" s="241">
        <v>17.12</v>
      </c>
      <c r="D12" s="241">
        <v>1.36</v>
      </c>
      <c r="E12" s="241">
        <v>0</v>
      </c>
      <c r="F12" s="241">
        <v>0</v>
      </c>
      <c r="G12" s="241">
        <v>0</v>
      </c>
      <c r="H12" s="241">
        <v>18.48</v>
      </c>
      <c r="I12" s="241">
        <v>0</v>
      </c>
      <c r="J12" s="243">
        <v>0</v>
      </c>
      <c r="K12" s="181">
        <v>2014</v>
      </c>
    </row>
    <row r="13" spans="1:11" s="195" customFormat="1" ht="44.45" customHeight="1">
      <c r="A13" s="194">
        <v>2015</v>
      </c>
      <c r="B13" s="242">
        <v>19.799999999999997</v>
      </c>
      <c r="C13" s="241">
        <v>11.6</v>
      </c>
      <c r="D13" s="241">
        <v>8.1999999999999993</v>
      </c>
      <c r="E13" s="241">
        <v>0</v>
      </c>
      <c r="F13" s="241">
        <v>0</v>
      </c>
      <c r="G13" s="241">
        <v>0</v>
      </c>
      <c r="H13" s="241">
        <v>19.799999999999997</v>
      </c>
      <c r="I13" s="241">
        <v>0</v>
      </c>
      <c r="J13" s="243">
        <v>0</v>
      </c>
      <c r="K13" s="181">
        <v>2015</v>
      </c>
    </row>
    <row r="14" spans="1:11" s="195" customFormat="1" ht="44.45" customHeight="1">
      <c r="A14" s="194">
        <v>2016</v>
      </c>
      <c r="B14" s="242">
        <v>1035.04</v>
      </c>
      <c r="C14" s="241">
        <v>34.76</v>
      </c>
      <c r="D14" s="241">
        <v>1000.28</v>
      </c>
      <c r="E14" s="241">
        <v>0</v>
      </c>
      <c r="F14" s="241">
        <v>0</v>
      </c>
      <c r="G14" s="241">
        <v>0</v>
      </c>
      <c r="H14" s="241">
        <v>1035.04</v>
      </c>
      <c r="I14" s="241">
        <v>0</v>
      </c>
      <c r="J14" s="243">
        <v>0</v>
      </c>
      <c r="K14" s="181">
        <v>2016</v>
      </c>
    </row>
    <row r="15" spans="1:11" s="195" customFormat="1" ht="44.45" customHeight="1">
      <c r="A15" s="194">
        <v>2017</v>
      </c>
      <c r="B15" s="242">
        <v>421.88</v>
      </c>
      <c r="C15" s="241">
        <v>389.52</v>
      </c>
      <c r="D15" s="241">
        <v>32.36</v>
      </c>
      <c r="E15" s="241">
        <v>0</v>
      </c>
      <c r="F15" s="241">
        <v>0</v>
      </c>
      <c r="G15" s="241">
        <v>0</v>
      </c>
      <c r="H15" s="241">
        <v>0</v>
      </c>
      <c r="I15" s="241">
        <v>0</v>
      </c>
      <c r="J15" s="243">
        <v>0</v>
      </c>
      <c r="K15" s="181">
        <v>2017</v>
      </c>
    </row>
    <row r="16" spans="1:11" s="184" customFormat="1" ht="44.45" customHeight="1">
      <c r="A16" s="182">
        <v>2018</v>
      </c>
      <c r="B16" s="244"/>
      <c r="C16" s="245"/>
      <c r="D16" s="245"/>
      <c r="E16" s="245"/>
      <c r="F16" s="245"/>
      <c r="G16" s="272"/>
      <c r="H16" s="245"/>
      <c r="I16" s="272"/>
      <c r="J16" s="273"/>
      <c r="K16" s="183">
        <v>2018</v>
      </c>
    </row>
    <row r="17" spans="1:11" s="101" customFormat="1" ht="15" customHeight="1">
      <c r="A17" s="173" t="s">
        <v>401</v>
      </c>
      <c r="B17" s="114"/>
      <c r="C17" s="114"/>
      <c r="D17" s="114"/>
      <c r="E17" s="114"/>
      <c r="F17" s="114"/>
      <c r="G17" s="115"/>
      <c r="H17" s="116"/>
      <c r="I17" s="115"/>
      <c r="J17" s="117"/>
      <c r="K17" s="12" t="s">
        <v>402</v>
      </c>
    </row>
    <row r="18" spans="1:11" s="113" customFormat="1" ht="15" customHeight="1">
      <c r="A18" s="233" t="s">
        <v>418</v>
      </c>
      <c r="B18" s="118"/>
      <c r="C18" s="173"/>
      <c r="D18" s="119"/>
      <c r="E18" s="119"/>
      <c r="F18" s="119"/>
      <c r="H18" s="119"/>
      <c r="I18" s="119"/>
      <c r="J18" s="120"/>
      <c r="K18" s="95"/>
    </row>
  </sheetData>
  <mergeCells count="5">
    <mergeCell ref="A1:F1"/>
    <mergeCell ref="G1:K1"/>
    <mergeCell ref="K3:K6"/>
    <mergeCell ref="A3:A6"/>
    <mergeCell ref="C3:F3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2"/>
  <sheetViews>
    <sheetView view="pageBreakPreview" workbookViewId="0">
      <pane xSplit="1" ySplit="6" topLeftCell="G7" activePane="bottomRight" state="frozen"/>
      <selection activeCell="D13" sqref="D13"/>
      <selection pane="topRight" activeCell="D13" sqref="D13"/>
      <selection pane="bottomLeft" activeCell="D13" sqref="D13"/>
      <selection pane="bottomRight" activeCell="K17" sqref="K17:Q17"/>
    </sheetView>
  </sheetViews>
  <sheetFormatPr defaultRowHeight="11.25"/>
  <cols>
    <col min="1" max="1" width="7.625" style="129" customWidth="1"/>
    <col min="2" max="2" width="8.625" style="136" customWidth="1"/>
    <col min="3" max="13" width="8.625" style="129" customWidth="1"/>
    <col min="14" max="16" width="8.625" style="134" customWidth="1"/>
    <col min="17" max="17" width="13.875" style="134" customWidth="1"/>
    <col min="18" max="16384" width="9" style="134"/>
  </cols>
  <sheetData>
    <row r="1" spans="1:17" s="140" customFormat="1" ht="20.100000000000001" customHeight="1">
      <c r="A1" s="137" t="s">
        <v>182</v>
      </c>
      <c r="B1" s="138"/>
      <c r="C1" s="137"/>
      <c r="D1" s="137"/>
      <c r="E1" s="137"/>
      <c r="F1" s="137"/>
      <c r="G1" s="137"/>
      <c r="H1" s="137"/>
      <c r="I1" s="137"/>
      <c r="J1" s="137"/>
      <c r="K1" s="139" t="s">
        <v>183</v>
      </c>
      <c r="L1" s="137"/>
      <c r="M1" s="137"/>
      <c r="N1" s="137"/>
      <c r="O1" s="137"/>
      <c r="P1" s="137"/>
      <c r="Q1" s="137"/>
    </row>
    <row r="2" spans="1:17" s="169" customFormat="1" ht="20.100000000000001" customHeight="1" thickBot="1">
      <c r="A2" s="163" t="s">
        <v>257</v>
      </c>
      <c r="B2" s="164"/>
      <c r="C2" s="165"/>
      <c r="D2" s="165"/>
      <c r="E2" s="165"/>
      <c r="F2" s="165"/>
      <c r="G2" s="165"/>
      <c r="H2" s="165"/>
      <c r="I2" s="165"/>
      <c r="J2" s="165"/>
      <c r="K2" s="165"/>
      <c r="L2" s="166"/>
      <c r="M2" s="165"/>
      <c r="N2" s="167"/>
      <c r="O2" s="168"/>
      <c r="P2" s="168"/>
      <c r="Q2" s="167" t="s">
        <v>256</v>
      </c>
    </row>
    <row r="3" spans="1:17" s="73" customFormat="1" ht="22.5" customHeight="1" thickTop="1">
      <c r="A3" s="1084" t="s">
        <v>135</v>
      </c>
      <c r="B3" s="27" t="s">
        <v>236</v>
      </c>
      <c r="C3" s="24"/>
      <c r="D3" s="170"/>
      <c r="E3" s="1084" t="s">
        <v>237</v>
      </c>
      <c r="F3" s="1084"/>
      <c r="G3" s="1084"/>
      <c r="H3" s="1084" t="s">
        <v>238</v>
      </c>
      <c r="I3" s="1084"/>
      <c r="J3" s="1084"/>
      <c r="K3" s="212" t="s">
        <v>239</v>
      </c>
      <c r="L3" s="141"/>
      <c r="M3" s="24"/>
      <c r="N3" s="49" t="s">
        <v>240</v>
      </c>
      <c r="O3" s="49"/>
      <c r="P3" s="41"/>
      <c r="Q3" s="1084" t="s">
        <v>84</v>
      </c>
    </row>
    <row r="4" spans="1:17" s="73" customFormat="1" ht="20.25" customHeight="1">
      <c r="A4" s="1084"/>
      <c r="B4" s="126" t="s">
        <v>244</v>
      </c>
      <c r="C4" s="22"/>
      <c r="D4" s="127"/>
      <c r="E4" s="22" t="s">
        <v>245</v>
      </c>
      <c r="F4" s="22"/>
      <c r="G4" s="36"/>
      <c r="H4" s="1084" t="s">
        <v>246</v>
      </c>
      <c r="I4" s="1084"/>
      <c r="J4" s="1084"/>
      <c r="K4" s="25" t="s">
        <v>241</v>
      </c>
      <c r="L4" s="29"/>
      <c r="M4" s="22"/>
      <c r="N4" s="25" t="s">
        <v>247</v>
      </c>
      <c r="O4" s="22"/>
      <c r="P4" s="14"/>
      <c r="Q4" s="1084"/>
    </row>
    <row r="5" spans="1:17" s="73" customFormat="1" ht="26.25" customHeight="1">
      <c r="A5" s="1084"/>
      <c r="B5" s="104" t="s">
        <v>38</v>
      </c>
      <c r="C5" s="209" t="s">
        <v>22</v>
      </c>
      <c r="D5" s="106" t="s">
        <v>39</v>
      </c>
      <c r="E5" s="106" t="s">
        <v>38</v>
      </c>
      <c r="F5" s="106" t="s">
        <v>22</v>
      </c>
      <c r="G5" s="106" t="s">
        <v>39</v>
      </c>
      <c r="H5" s="106" t="s">
        <v>38</v>
      </c>
      <c r="I5" s="209" t="s">
        <v>22</v>
      </c>
      <c r="J5" s="209" t="s">
        <v>39</v>
      </c>
      <c r="K5" s="171" t="s">
        <v>40</v>
      </c>
      <c r="L5" s="171" t="s">
        <v>15</v>
      </c>
      <c r="M5" s="106" t="s">
        <v>39</v>
      </c>
      <c r="N5" s="106" t="s">
        <v>40</v>
      </c>
      <c r="O5" s="106" t="s">
        <v>15</v>
      </c>
      <c r="P5" s="106" t="s">
        <v>39</v>
      </c>
      <c r="Q5" s="1084"/>
    </row>
    <row r="6" spans="1:17" s="73" customFormat="1" ht="30.75" customHeight="1">
      <c r="A6" s="1084"/>
      <c r="B6" s="225" t="s">
        <v>242</v>
      </c>
      <c r="C6" s="128" t="s">
        <v>14</v>
      </c>
      <c r="D6" s="128" t="s">
        <v>243</v>
      </c>
      <c r="E6" s="225" t="s">
        <v>242</v>
      </c>
      <c r="F6" s="128" t="s">
        <v>14</v>
      </c>
      <c r="G6" s="128" t="s">
        <v>243</v>
      </c>
      <c r="H6" s="225" t="s">
        <v>242</v>
      </c>
      <c r="I6" s="128" t="s">
        <v>14</v>
      </c>
      <c r="J6" s="226" t="s">
        <v>243</v>
      </c>
      <c r="K6" s="225" t="s">
        <v>242</v>
      </c>
      <c r="L6" s="226" t="s">
        <v>14</v>
      </c>
      <c r="M6" s="128" t="s">
        <v>243</v>
      </c>
      <c r="N6" s="225" t="s">
        <v>242</v>
      </c>
      <c r="O6" s="128" t="s">
        <v>14</v>
      </c>
      <c r="P6" s="128" t="s">
        <v>243</v>
      </c>
      <c r="Q6" s="1084"/>
    </row>
    <row r="7" spans="1:17" s="186" customFormat="1" ht="44.65" customHeight="1">
      <c r="A7" s="189">
        <v>2006</v>
      </c>
      <c r="B7" s="188">
        <v>4</v>
      </c>
      <c r="C7" s="185">
        <v>3957</v>
      </c>
      <c r="D7" s="185">
        <v>10684</v>
      </c>
      <c r="E7" s="185">
        <v>0</v>
      </c>
      <c r="F7" s="185">
        <v>0</v>
      </c>
      <c r="G7" s="185">
        <v>0</v>
      </c>
      <c r="H7" s="185">
        <v>1</v>
      </c>
      <c r="I7" s="185">
        <v>664</v>
      </c>
      <c r="J7" s="185">
        <v>1492</v>
      </c>
      <c r="K7" s="185">
        <v>0</v>
      </c>
      <c r="L7" s="185">
        <v>0</v>
      </c>
      <c r="M7" s="185">
        <v>0</v>
      </c>
      <c r="N7" s="185">
        <v>3</v>
      </c>
      <c r="O7" s="185">
        <v>3293</v>
      </c>
      <c r="P7" s="185">
        <v>9192</v>
      </c>
      <c r="Q7" s="190">
        <v>2006</v>
      </c>
    </row>
    <row r="8" spans="1:17" s="186" customFormat="1" ht="44.65" customHeight="1">
      <c r="A8" s="189">
        <v>2007</v>
      </c>
      <c r="B8" s="188">
        <v>4</v>
      </c>
      <c r="C8" s="185">
        <v>3957</v>
      </c>
      <c r="D8" s="185">
        <v>10684</v>
      </c>
      <c r="E8" s="185">
        <v>0</v>
      </c>
      <c r="F8" s="185">
        <v>0</v>
      </c>
      <c r="G8" s="185">
        <v>0</v>
      </c>
      <c r="H8" s="185">
        <v>1</v>
      </c>
      <c r="I8" s="185">
        <v>664</v>
      </c>
      <c r="J8" s="185">
        <v>1492</v>
      </c>
      <c r="K8" s="185">
        <v>0</v>
      </c>
      <c r="L8" s="185">
        <v>0</v>
      </c>
      <c r="M8" s="185">
        <v>0</v>
      </c>
      <c r="N8" s="185">
        <v>3</v>
      </c>
      <c r="O8" s="185">
        <v>3293</v>
      </c>
      <c r="P8" s="185">
        <v>9192</v>
      </c>
      <c r="Q8" s="190">
        <v>2007</v>
      </c>
    </row>
    <row r="9" spans="1:17" s="186" customFormat="1" ht="44.65" customHeight="1">
      <c r="A9" s="189">
        <v>2008</v>
      </c>
      <c r="B9" s="188">
        <v>3</v>
      </c>
      <c r="C9" s="185">
        <v>3359</v>
      </c>
      <c r="D9" s="185">
        <v>11029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3</v>
      </c>
      <c r="O9" s="185">
        <v>3359</v>
      </c>
      <c r="P9" s="185">
        <v>11029</v>
      </c>
      <c r="Q9" s="190">
        <v>2008</v>
      </c>
    </row>
    <row r="10" spans="1:17" s="186" customFormat="1" ht="44.65" customHeight="1">
      <c r="A10" s="189">
        <v>2010</v>
      </c>
      <c r="B10" s="185">
        <v>3</v>
      </c>
      <c r="C10" s="185">
        <v>3359</v>
      </c>
      <c r="D10" s="185">
        <v>11029</v>
      </c>
      <c r="E10" s="185">
        <v>0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3</v>
      </c>
      <c r="O10" s="185">
        <v>3359</v>
      </c>
      <c r="P10" s="185">
        <v>11029</v>
      </c>
      <c r="Q10" s="190">
        <v>2010</v>
      </c>
    </row>
    <row r="11" spans="1:17" s="186" customFormat="1" ht="44.65" customHeight="1">
      <c r="A11" s="189">
        <v>2011</v>
      </c>
      <c r="B11" s="185">
        <v>3</v>
      </c>
      <c r="C11" s="185">
        <v>3359</v>
      </c>
      <c r="D11" s="185">
        <v>11029</v>
      </c>
      <c r="E11" s="185">
        <v>0</v>
      </c>
      <c r="F11" s="185">
        <v>0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  <c r="M11" s="185">
        <v>0</v>
      </c>
      <c r="N11" s="185">
        <v>3</v>
      </c>
      <c r="O11" s="185">
        <v>3359</v>
      </c>
      <c r="P11" s="185">
        <v>11029</v>
      </c>
      <c r="Q11" s="190">
        <v>2011</v>
      </c>
    </row>
    <row r="12" spans="1:17" s="186" customFormat="1" ht="44.65" customHeight="1">
      <c r="A12" s="189">
        <v>2012</v>
      </c>
      <c r="B12" s="185">
        <v>3</v>
      </c>
      <c r="C12" s="185">
        <v>3359</v>
      </c>
      <c r="D12" s="185">
        <v>11029</v>
      </c>
      <c r="E12" s="185">
        <v>0</v>
      </c>
      <c r="F12" s="185">
        <v>0</v>
      </c>
      <c r="G12" s="185">
        <v>0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3</v>
      </c>
      <c r="O12" s="185">
        <v>3359</v>
      </c>
      <c r="P12" s="185">
        <v>11029</v>
      </c>
      <c r="Q12" s="190">
        <v>2012</v>
      </c>
    </row>
    <row r="13" spans="1:17" s="186" customFormat="1" ht="44.65" customHeight="1">
      <c r="A13" s="189">
        <v>2013</v>
      </c>
      <c r="B13" s="188">
        <v>3</v>
      </c>
      <c r="C13" s="185">
        <v>3359</v>
      </c>
      <c r="D13" s="185">
        <v>11029</v>
      </c>
      <c r="E13" s="185">
        <v>0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3</v>
      </c>
      <c r="O13" s="185">
        <v>3359</v>
      </c>
      <c r="P13" s="232">
        <v>11029</v>
      </c>
      <c r="Q13" s="190">
        <v>2013</v>
      </c>
    </row>
    <row r="14" spans="1:17" s="186" customFormat="1" ht="44.65" customHeight="1">
      <c r="A14" s="189">
        <v>2014</v>
      </c>
      <c r="B14" s="188">
        <v>3</v>
      </c>
      <c r="C14" s="185">
        <v>2841</v>
      </c>
      <c r="D14" s="185">
        <v>11911</v>
      </c>
      <c r="E14" s="185">
        <v>0</v>
      </c>
      <c r="F14" s="185">
        <v>0</v>
      </c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3</v>
      </c>
      <c r="O14" s="185">
        <v>2841</v>
      </c>
      <c r="P14" s="232">
        <v>11911</v>
      </c>
      <c r="Q14" s="190">
        <v>2014</v>
      </c>
    </row>
    <row r="15" spans="1:17" s="186" customFormat="1" ht="44.65" customHeight="1">
      <c r="A15" s="189">
        <v>2015</v>
      </c>
      <c r="B15" s="188">
        <v>3</v>
      </c>
      <c r="C15" s="185">
        <v>2840.55</v>
      </c>
      <c r="D15" s="185">
        <v>11911</v>
      </c>
      <c r="E15" s="185">
        <v>0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3</v>
      </c>
      <c r="O15" s="185">
        <v>2840.55</v>
      </c>
      <c r="P15" s="232">
        <v>11911</v>
      </c>
      <c r="Q15" s="190">
        <v>2015</v>
      </c>
    </row>
    <row r="16" spans="1:17" s="186" customFormat="1" ht="44.65" customHeight="1">
      <c r="A16" s="189">
        <v>2016</v>
      </c>
      <c r="B16" s="188">
        <v>3</v>
      </c>
      <c r="C16" s="185">
        <v>2841</v>
      </c>
      <c r="D16" s="185">
        <v>6961</v>
      </c>
      <c r="E16" s="185">
        <v>0</v>
      </c>
      <c r="F16" s="185">
        <v>0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3</v>
      </c>
      <c r="O16" s="185">
        <v>2841</v>
      </c>
      <c r="P16" s="232">
        <v>6961</v>
      </c>
      <c r="Q16" s="190">
        <v>2016</v>
      </c>
    </row>
    <row r="17" spans="1:17" s="187" customFormat="1" ht="44.65" customHeight="1">
      <c r="A17" s="191">
        <v>2017</v>
      </c>
      <c r="B17" s="229">
        <v>3</v>
      </c>
      <c r="C17" s="230">
        <v>2841</v>
      </c>
      <c r="D17" s="230">
        <v>6961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0</v>
      </c>
      <c r="L17" s="230">
        <v>0</v>
      </c>
      <c r="M17" s="230">
        <v>0</v>
      </c>
      <c r="N17" s="230">
        <v>3</v>
      </c>
      <c r="O17" s="230">
        <v>2841</v>
      </c>
      <c r="P17" s="231">
        <v>6961</v>
      </c>
      <c r="Q17" s="192">
        <v>2017</v>
      </c>
    </row>
    <row r="18" spans="1:17" s="178" customFormat="1" ht="15" customHeight="1">
      <c r="A18" s="173" t="s">
        <v>401</v>
      </c>
      <c r="B18" s="174"/>
      <c r="C18" s="176"/>
      <c r="D18" s="176"/>
      <c r="E18" s="172"/>
      <c r="F18" s="172"/>
      <c r="G18" s="172"/>
      <c r="H18" s="176"/>
      <c r="I18" s="176"/>
      <c r="J18" s="176"/>
      <c r="K18" s="175"/>
      <c r="L18" s="175"/>
      <c r="M18" s="175"/>
      <c r="N18" s="177"/>
      <c r="O18" s="177"/>
      <c r="P18" s="177"/>
      <c r="Q18" s="12" t="s">
        <v>402</v>
      </c>
    </row>
    <row r="19" spans="1:17" ht="14.45" customHeight="1">
      <c r="B19" s="130"/>
      <c r="C19" s="131"/>
      <c r="D19" s="131"/>
      <c r="E19" s="132"/>
      <c r="F19" s="132"/>
      <c r="G19" s="132"/>
      <c r="H19" s="131"/>
      <c r="I19" s="131"/>
      <c r="J19" s="131"/>
      <c r="N19" s="133"/>
      <c r="O19" s="133"/>
      <c r="P19" s="133"/>
    </row>
    <row r="20" spans="1:17" ht="14.45" customHeight="1">
      <c r="B20" s="130"/>
      <c r="C20" s="131"/>
      <c r="D20" s="131"/>
      <c r="E20" s="132"/>
      <c r="F20" s="132"/>
      <c r="G20" s="132"/>
      <c r="H20" s="131"/>
      <c r="I20" s="131"/>
      <c r="J20" s="131"/>
      <c r="N20" s="133"/>
      <c r="O20" s="133"/>
      <c r="P20" s="133"/>
    </row>
    <row r="21" spans="1:17" ht="18.95" customHeight="1">
      <c r="B21" s="130"/>
      <c r="C21" s="131"/>
      <c r="D21" s="131"/>
      <c r="E21" s="132"/>
      <c r="F21" s="132"/>
      <c r="G21" s="132"/>
      <c r="H21" s="131"/>
      <c r="I21" s="131"/>
      <c r="J21" s="131"/>
      <c r="N21" s="133"/>
      <c r="O21" s="133"/>
      <c r="P21" s="133"/>
    </row>
    <row r="22" spans="1:17" ht="14.45" customHeight="1">
      <c r="B22" s="130"/>
      <c r="C22" s="131"/>
      <c r="D22" s="132"/>
      <c r="E22" s="132"/>
      <c r="F22" s="132"/>
      <c r="G22" s="132"/>
      <c r="H22" s="131"/>
      <c r="I22" s="131"/>
      <c r="J22" s="131"/>
      <c r="N22" s="133"/>
      <c r="O22" s="133"/>
      <c r="P22" s="133"/>
    </row>
    <row r="23" spans="1:17" ht="14.45" customHeight="1">
      <c r="B23" s="130"/>
      <c r="C23" s="131"/>
      <c r="D23" s="132"/>
      <c r="E23" s="132"/>
      <c r="F23" s="132"/>
      <c r="G23" s="132"/>
      <c r="H23" s="131"/>
      <c r="I23" s="131"/>
      <c r="J23" s="131"/>
      <c r="N23" s="133"/>
      <c r="O23" s="133"/>
      <c r="P23" s="133"/>
    </row>
    <row r="24" spans="1:17" ht="14.45" customHeight="1">
      <c r="B24" s="130"/>
      <c r="C24" s="131"/>
      <c r="D24" s="132"/>
      <c r="E24" s="132"/>
      <c r="F24" s="132"/>
      <c r="G24" s="132"/>
      <c r="H24" s="131"/>
      <c r="I24" s="131"/>
      <c r="J24" s="131"/>
      <c r="N24" s="133"/>
      <c r="O24" s="133"/>
      <c r="P24" s="133"/>
    </row>
    <row r="25" spans="1:17" ht="14.45" customHeight="1">
      <c r="B25" s="130"/>
      <c r="C25" s="131"/>
      <c r="D25" s="132"/>
      <c r="E25" s="132"/>
      <c r="F25" s="132"/>
      <c r="G25" s="132"/>
      <c r="H25" s="131"/>
      <c r="I25" s="131"/>
      <c r="J25" s="131"/>
      <c r="O25" s="133"/>
      <c r="P25" s="133"/>
    </row>
    <row r="26" spans="1:17" ht="18.95" customHeight="1">
      <c r="B26" s="130"/>
      <c r="C26" s="131"/>
      <c r="D26" s="132"/>
      <c r="E26" s="132"/>
      <c r="F26" s="132"/>
      <c r="G26" s="132"/>
      <c r="H26" s="131"/>
      <c r="I26" s="131"/>
      <c r="J26" s="131"/>
      <c r="O26" s="133"/>
      <c r="P26" s="133"/>
    </row>
    <row r="27" spans="1:17" ht="14.45" customHeight="1">
      <c r="B27" s="130"/>
      <c r="C27" s="131"/>
      <c r="D27" s="132"/>
      <c r="E27" s="132"/>
      <c r="F27" s="132"/>
      <c r="G27" s="132"/>
      <c r="H27" s="131"/>
      <c r="I27" s="131"/>
      <c r="J27" s="131"/>
      <c r="O27" s="133"/>
      <c r="P27" s="133"/>
    </row>
    <row r="28" spans="1:17" ht="14.45" customHeight="1">
      <c r="B28" s="130"/>
      <c r="C28" s="131"/>
      <c r="D28" s="132"/>
      <c r="E28" s="132"/>
      <c r="F28" s="132"/>
      <c r="G28" s="132"/>
      <c r="H28" s="131"/>
      <c r="I28" s="131"/>
      <c r="J28" s="131"/>
      <c r="O28" s="133"/>
      <c r="P28" s="133"/>
    </row>
    <row r="29" spans="1:17" ht="14.45" customHeight="1">
      <c r="B29" s="130"/>
      <c r="C29" s="131"/>
      <c r="D29" s="132"/>
      <c r="E29" s="132"/>
      <c r="F29" s="132"/>
      <c r="G29" s="132"/>
      <c r="H29" s="131"/>
      <c r="I29" s="131"/>
      <c r="J29" s="131"/>
      <c r="O29" s="133"/>
      <c r="P29" s="133"/>
    </row>
    <row r="30" spans="1:17" ht="14.45" customHeight="1">
      <c r="B30" s="130"/>
      <c r="C30" s="131"/>
      <c r="D30" s="132"/>
      <c r="E30" s="132"/>
      <c r="F30" s="132"/>
      <c r="G30" s="132"/>
      <c r="H30" s="131"/>
      <c r="I30" s="131"/>
      <c r="J30" s="131"/>
      <c r="O30" s="133"/>
      <c r="P30" s="133"/>
    </row>
    <row r="31" spans="1:17" ht="18.95" customHeight="1">
      <c r="B31" s="130"/>
      <c r="C31" s="131"/>
      <c r="D31" s="132"/>
      <c r="E31" s="132"/>
      <c r="F31" s="132"/>
      <c r="G31" s="132"/>
      <c r="H31" s="131"/>
      <c r="I31" s="131"/>
      <c r="J31" s="131"/>
      <c r="O31" s="133"/>
      <c r="P31" s="133"/>
    </row>
    <row r="32" spans="1:17" ht="14.45" customHeight="1">
      <c r="B32" s="130"/>
      <c r="C32" s="131"/>
      <c r="D32" s="132"/>
      <c r="E32" s="132"/>
      <c r="F32" s="132"/>
      <c r="G32" s="132"/>
      <c r="H32" s="131"/>
      <c r="I32" s="131"/>
      <c r="J32" s="131"/>
      <c r="O32" s="133"/>
      <c r="P32" s="133"/>
    </row>
    <row r="33" spans="1:16" ht="14.45" customHeight="1">
      <c r="B33" s="130"/>
      <c r="C33" s="131"/>
      <c r="D33" s="132"/>
      <c r="E33" s="132"/>
      <c r="F33" s="132"/>
      <c r="G33" s="132"/>
      <c r="H33" s="131"/>
      <c r="I33" s="131"/>
      <c r="J33" s="131"/>
      <c r="O33" s="133"/>
      <c r="P33" s="133"/>
    </row>
    <row r="34" spans="1:16" ht="14.45" customHeight="1">
      <c r="A34" s="134"/>
      <c r="B34" s="130"/>
      <c r="C34" s="131"/>
      <c r="D34" s="132"/>
      <c r="E34" s="132"/>
      <c r="F34" s="132"/>
      <c r="G34" s="132"/>
      <c r="H34" s="131"/>
      <c r="I34" s="131"/>
      <c r="J34" s="131"/>
      <c r="O34" s="133"/>
      <c r="P34" s="133"/>
    </row>
    <row r="35" spans="1:16" ht="14.45" customHeight="1">
      <c r="A35" s="134"/>
      <c r="B35" s="130"/>
      <c r="C35" s="131"/>
      <c r="D35" s="132"/>
      <c r="E35" s="132"/>
      <c r="F35" s="132"/>
      <c r="G35" s="132"/>
      <c r="H35" s="131"/>
      <c r="I35" s="131"/>
      <c r="J35" s="131"/>
      <c r="O35" s="133"/>
      <c r="P35" s="133"/>
    </row>
    <row r="36" spans="1:16" ht="18.95" customHeight="1">
      <c r="A36" s="134"/>
      <c r="B36" s="130"/>
      <c r="C36" s="135"/>
      <c r="H36" s="135"/>
      <c r="I36" s="135"/>
      <c r="J36" s="135"/>
      <c r="O36" s="133"/>
      <c r="P36" s="133"/>
    </row>
    <row r="37" spans="1:16" ht="14.45" customHeight="1">
      <c r="A37" s="134"/>
      <c r="B37" s="130"/>
      <c r="C37" s="135"/>
      <c r="H37" s="135"/>
      <c r="I37" s="135"/>
      <c r="J37" s="135"/>
      <c r="O37" s="133"/>
      <c r="P37" s="133"/>
    </row>
    <row r="38" spans="1:16" ht="14.45" customHeight="1">
      <c r="A38" s="134"/>
      <c r="B38" s="130"/>
      <c r="C38" s="135"/>
      <c r="H38" s="135"/>
      <c r="I38" s="135"/>
      <c r="J38" s="135"/>
      <c r="O38" s="133"/>
      <c r="P38" s="133"/>
    </row>
    <row r="39" spans="1:16" ht="14.45" customHeight="1">
      <c r="A39" s="134"/>
      <c r="B39" s="130"/>
      <c r="C39" s="135"/>
      <c r="H39" s="135"/>
      <c r="I39" s="135"/>
      <c r="J39" s="135"/>
      <c r="O39" s="133"/>
      <c r="P39" s="133"/>
    </row>
    <row r="40" spans="1:16" ht="14.45" customHeight="1">
      <c r="A40" s="134"/>
      <c r="B40" s="130"/>
      <c r="C40" s="135"/>
      <c r="H40" s="135"/>
      <c r="I40" s="135"/>
      <c r="J40" s="135"/>
      <c r="O40" s="133"/>
      <c r="P40" s="133"/>
    </row>
    <row r="41" spans="1:16" ht="14.45" customHeight="1">
      <c r="A41" s="134"/>
      <c r="B41" s="130"/>
      <c r="C41" s="135"/>
      <c r="H41" s="135"/>
      <c r="I41" s="135"/>
      <c r="J41" s="135"/>
      <c r="O41" s="133"/>
      <c r="P41" s="133"/>
    </row>
    <row r="42" spans="1:16" ht="5.0999999999999996" customHeight="1">
      <c r="A42" s="134"/>
      <c r="B42" s="130"/>
      <c r="C42" s="135"/>
      <c r="H42" s="135"/>
      <c r="I42" s="135"/>
      <c r="J42" s="135"/>
      <c r="O42" s="133"/>
      <c r="P42" s="133"/>
    </row>
    <row r="43" spans="1:16" ht="15.75" customHeight="1">
      <c r="A43" s="134"/>
      <c r="B43" s="130"/>
      <c r="C43" s="135"/>
      <c r="H43" s="135"/>
      <c r="I43" s="135"/>
      <c r="J43" s="135"/>
      <c r="O43" s="133"/>
      <c r="P43" s="133"/>
    </row>
    <row r="44" spans="1:16" ht="15.75" customHeight="1">
      <c r="A44" s="134"/>
      <c r="B44" s="130"/>
      <c r="C44" s="135"/>
      <c r="H44" s="135"/>
      <c r="I44" s="135"/>
      <c r="J44" s="135"/>
      <c r="O44" s="133"/>
      <c r="P44" s="133"/>
    </row>
    <row r="45" spans="1:16">
      <c r="A45" s="134"/>
      <c r="B45" s="130"/>
      <c r="C45" s="135"/>
      <c r="H45" s="135"/>
      <c r="I45" s="135"/>
      <c r="J45" s="135"/>
      <c r="O45" s="133"/>
      <c r="P45" s="133"/>
    </row>
    <row r="46" spans="1:16">
      <c r="A46" s="134"/>
      <c r="B46" s="130"/>
      <c r="C46" s="135"/>
      <c r="H46" s="135"/>
      <c r="I46" s="135"/>
      <c r="J46" s="135"/>
      <c r="O46" s="133"/>
      <c r="P46" s="133"/>
    </row>
    <row r="47" spans="1:16">
      <c r="A47" s="134"/>
      <c r="B47" s="130"/>
      <c r="C47" s="135"/>
      <c r="H47" s="135"/>
      <c r="I47" s="135"/>
      <c r="J47" s="135"/>
      <c r="O47" s="133"/>
      <c r="P47" s="133"/>
    </row>
    <row r="48" spans="1:16">
      <c r="A48" s="134"/>
      <c r="B48" s="130"/>
      <c r="C48" s="135"/>
      <c r="H48" s="135"/>
      <c r="I48" s="135"/>
      <c r="J48" s="135"/>
      <c r="O48" s="133"/>
      <c r="P48" s="133"/>
    </row>
    <row r="49" spans="1:16">
      <c r="A49" s="134"/>
      <c r="B49" s="130"/>
      <c r="C49" s="135"/>
      <c r="H49" s="135"/>
      <c r="I49" s="135"/>
      <c r="J49" s="135"/>
      <c r="O49" s="133"/>
      <c r="P49" s="133"/>
    </row>
    <row r="50" spans="1:16">
      <c r="A50" s="134"/>
      <c r="B50" s="130"/>
      <c r="C50" s="135"/>
      <c r="H50" s="135"/>
      <c r="I50" s="135"/>
      <c r="J50" s="135"/>
      <c r="O50" s="133"/>
      <c r="P50" s="133"/>
    </row>
    <row r="51" spans="1:16">
      <c r="A51" s="134"/>
      <c r="B51" s="130"/>
      <c r="C51" s="135"/>
      <c r="H51" s="135"/>
      <c r="I51" s="135"/>
      <c r="J51" s="135"/>
      <c r="O51" s="133"/>
      <c r="P51" s="133"/>
    </row>
    <row r="52" spans="1:16">
      <c r="A52" s="134"/>
      <c r="B52" s="130"/>
      <c r="C52" s="135"/>
      <c r="H52" s="135"/>
      <c r="I52" s="135"/>
      <c r="J52" s="135"/>
      <c r="O52" s="133"/>
      <c r="P52" s="133"/>
    </row>
    <row r="53" spans="1:16">
      <c r="A53" s="134"/>
      <c r="B53" s="130"/>
      <c r="C53" s="135"/>
      <c r="H53" s="135"/>
      <c r="I53" s="135"/>
      <c r="J53" s="135"/>
      <c r="O53" s="133"/>
      <c r="P53" s="133"/>
    </row>
    <row r="54" spans="1:16">
      <c r="A54" s="134"/>
      <c r="B54" s="130"/>
      <c r="C54" s="135"/>
      <c r="H54" s="135"/>
      <c r="I54" s="135"/>
      <c r="J54" s="135"/>
      <c r="O54" s="133"/>
      <c r="P54" s="133"/>
    </row>
    <row r="55" spans="1:16">
      <c r="A55" s="134"/>
      <c r="B55" s="130"/>
      <c r="C55" s="135"/>
      <c r="H55" s="135"/>
      <c r="I55" s="135"/>
      <c r="J55" s="135"/>
      <c r="O55" s="133"/>
      <c r="P55" s="133"/>
    </row>
    <row r="56" spans="1:16">
      <c r="A56" s="134"/>
      <c r="B56" s="130"/>
      <c r="C56" s="135"/>
      <c r="H56" s="135"/>
      <c r="I56" s="135"/>
      <c r="J56" s="135"/>
      <c r="O56" s="133"/>
      <c r="P56" s="133"/>
    </row>
    <row r="57" spans="1:16">
      <c r="A57" s="134"/>
      <c r="B57" s="130"/>
      <c r="C57" s="135"/>
      <c r="H57" s="135"/>
      <c r="I57" s="135"/>
      <c r="J57" s="135"/>
      <c r="O57" s="133"/>
      <c r="P57" s="133"/>
    </row>
    <row r="58" spans="1:16">
      <c r="A58" s="134"/>
      <c r="B58" s="130"/>
      <c r="C58" s="135"/>
      <c r="H58" s="135"/>
      <c r="I58" s="135"/>
      <c r="J58" s="135"/>
      <c r="O58" s="133"/>
      <c r="P58" s="133"/>
    </row>
    <row r="59" spans="1:16">
      <c r="A59" s="134"/>
      <c r="B59" s="130"/>
      <c r="C59" s="135"/>
      <c r="H59" s="135"/>
      <c r="I59" s="135"/>
      <c r="J59" s="135"/>
      <c r="O59" s="133"/>
      <c r="P59" s="133"/>
    </row>
    <row r="60" spans="1:16">
      <c r="A60" s="134"/>
      <c r="B60" s="130"/>
      <c r="C60" s="135"/>
      <c r="H60" s="135"/>
      <c r="I60" s="135"/>
      <c r="J60" s="135"/>
      <c r="O60" s="133"/>
      <c r="P60" s="133"/>
    </row>
    <row r="61" spans="1:16">
      <c r="A61" s="134"/>
      <c r="B61" s="130"/>
      <c r="C61" s="135"/>
      <c r="H61" s="135"/>
      <c r="I61" s="135"/>
      <c r="J61" s="135"/>
      <c r="O61" s="133"/>
      <c r="P61" s="133"/>
    </row>
    <row r="62" spans="1:16">
      <c r="A62" s="134"/>
      <c r="B62" s="130"/>
      <c r="C62" s="135"/>
      <c r="H62" s="135"/>
      <c r="I62" s="135"/>
      <c r="J62" s="135"/>
      <c r="O62" s="133"/>
      <c r="P62" s="133"/>
    </row>
    <row r="63" spans="1:16">
      <c r="A63" s="134"/>
      <c r="B63" s="130"/>
      <c r="C63" s="135"/>
      <c r="H63" s="135"/>
      <c r="I63" s="135"/>
      <c r="J63" s="135"/>
      <c r="O63" s="133"/>
      <c r="P63" s="133"/>
    </row>
    <row r="64" spans="1:16">
      <c r="A64" s="134"/>
      <c r="B64" s="130"/>
      <c r="C64" s="135"/>
      <c r="H64" s="135"/>
      <c r="I64" s="135"/>
      <c r="J64" s="135"/>
      <c r="O64" s="133"/>
      <c r="P64" s="133"/>
    </row>
    <row r="65" spans="1:16">
      <c r="A65" s="134"/>
      <c r="B65" s="130"/>
      <c r="C65" s="135"/>
      <c r="H65" s="135"/>
      <c r="I65" s="135"/>
      <c r="J65" s="135"/>
      <c r="O65" s="133"/>
      <c r="P65" s="133"/>
    </row>
    <row r="66" spans="1:16">
      <c r="A66" s="134"/>
      <c r="B66" s="130"/>
      <c r="C66" s="135"/>
      <c r="H66" s="135"/>
      <c r="I66" s="135"/>
      <c r="J66" s="135"/>
      <c r="O66" s="133"/>
      <c r="P66" s="133"/>
    </row>
    <row r="67" spans="1:16">
      <c r="A67" s="134"/>
      <c r="B67" s="130"/>
      <c r="C67" s="135"/>
      <c r="H67" s="135"/>
      <c r="I67" s="135"/>
      <c r="J67" s="135"/>
      <c r="O67" s="133"/>
      <c r="P67" s="133"/>
    </row>
    <row r="68" spans="1:16">
      <c r="A68" s="134"/>
      <c r="B68" s="130"/>
      <c r="C68" s="135"/>
      <c r="H68" s="135"/>
      <c r="I68" s="135"/>
      <c r="J68" s="135"/>
      <c r="O68" s="133"/>
      <c r="P68" s="133"/>
    </row>
    <row r="69" spans="1:16">
      <c r="A69" s="134"/>
      <c r="B69" s="130"/>
      <c r="C69" s="135"/>
      <c r="H69" s="135"/>
      <c r="I69" s="135"/>
      <c r="J69" s="135"/>
      <c r="O69" s="133"/>
      <c r="P69" s="133"/>
    </row>
    <row r="70" spans="1:16">
      <c r="A70" s="134"/>
      <c r="B70" s="130"/>
      <c r="C70" s="135"/>
      <c r="H70" s="135"/>
      <c r="I70" s="135"/>
      <c r="J70" s="135"/>
      <c r="O70" s="133"/>
      <c r="P70" s="133"/>
    </row>
    <row r="71" spans="1:16">
      <c r="A71" s="134"/>
      <c r="B71" s="130"/>
      <c r="C71" s="135"/>
      <c r="H71" s="135"/>
      <c r="I71" s="135"/>
      <c r="J71" s="135"/>
      <c r="O71" s="133"/>
      <c r="P71" s="133"/>
    </row>
    <row r="72" spans="1:16">
      <c r="A72" s="134"/>
      <c r="B72" s="130"/>
      <c r="C72" s="135"/>
      <c r="H72" s="135"/>
      <c r="I72" s="135"/>
      <c r="J72" s="135"/>
      <c r="O72" s="133"/>
      <c r="P72" s="133"/>
    </row>
    <row r="73" spans="1:16">
      <c r="A73" s="134"/>
      <c r="B73" s="130"/>
      <c r="C73" s="135"/>
      <c r="H73" s="135"/>
      <c r="I73" s="135"/>
      <c r="J73" s="135"/>
      <c r="O73" s="133"/>
      <c r="P73" s="133"/>
    </row>
    <row r="74" spans="1:16">
      <c r="A74" s="134"/>
      <c r="B74" s="130"/>
      <c r="C74" s="135"/>
      <c r="H74" s="135"/>
      <c r="I74" s="135"/>
      <c r="J74" s="135"/>
      <c r="O74" s="133"/>
      <c r="P74" s="133"/>
    </row>
    <row r="75" spans="1:16">
      <c r="A75" s="134"/>
      <c r="B75" s="130"/>
      <c r="C75" s="135"/>
      <c r="H75" s="135"/>
      <c r="I75" s="135"/>
      <c r="J75" s="135"/>
      <c r="O75" s="133"/>
      <c r="P75" s="133"/>
    </row>
    <row r="76" spans="1:16">
      <c r="A76" s="134"/>
      <c r="B76" s="130"/>
      <c r="C76" s="135"/>
      <c r="H76" s="135"/>
      <c r="I76" s="135"/>
      <c r="J76" s="135"/>
      <c r="O76" s="133"/>
      <c r="P76" s="133"/>
    </row>
    <row r="77" spans="1:16">
      <c r="A77" s="134"/>
      <c r="B77" s="130"/>
      <c r="C77" s="135"/>
      <c r="H77" s="135"/>
      <c r="I77" s="135"/>
      <c r="J77" s="135"/>
      <c r="O77" s="133"/>
      <c r="P77" s="133"/>
    </row>
    <row r="78" spans="1:16">
      <c r="A78" s="134"/>
      <c r="B78" s="130"/>
      <c r="C78" s="135"/>
      <c r="H78" s="135"/>
      <c r="I78" s="135"/>
      <c r="J78" s="135"/>
      <c r="O78" s="133"/>
      <c r="P78" s="133"/>
    </row>
    <row r="79" spans="1:16">
      <c r="A79" s="134"/>
      <c r="B79" s="130"/>
      <c r="C79" s="135"/>
      <c r="H79" s="135"/>
      <c r="I79" s="135"/>
      <c r="J79" s="135"/>
      <c r="O79" s="133"/>
      <c r="P79" s="133"/>
    </row>
    <row r="80" spans="1:16">
      <c r="A80" s="134"/>
      <c r="B80" s="130"/>
      <c r="C80" s="135"/>
      <c r="H80" s="135"/>
      <c r="I80" s="135"/>
      <c r="J80" s="135"/>
      <c r="O80" s="133"/>
      <c r="P80" s="133"/>
    </row>
    <row r="81" spans="1:16">
      <c r="A81" s="134"/>
      <c r="B81" s="130"/>
      <c r="C81" s="135"/>
      <c r="H81" s="135"/>
      <c r="I81" s="135"/>
      <c r="J81" s="135"/>
      <c r="O81" s="133"/>
      <c r="P81" s="133"/>
    </row>
    <row r="82" spans="1:16">
      <c r="A82" s="134"/>
      <c r="B82" s="130"/>
      <c r="C82" s="135"/>
      <c r="H82" s="135"/>
      <c r="I82" s="135"/>
      <c r="J82" s="135"/>
      <c r="O82" s="133"/>
      <c r="P82" s="133"/>
    </row>
    <row r="83" spans="1:16">
      <c r="A83" s="134"/>
      <c r="B83" s="130"/>
      <c r="C83" s="135"/>
      <c r="H83" s="135"/>
      <c r="I83" s="135"/>
      <c r="J83" s="135"/>
      <c r="O83" s="133"/>
      <c r="P83" s="133"/>
    </row>
    <row r="84" spans="1:16">
      <c r="A84" s="134"/>
      <c r="B84" s="130"/>
      <c r="C84" s="135"/>
      <c r="H84" s="135"/>
      <c r="I84" s="135"/>
      <c r="J84" s="135"/>
      <c r="O84" s="133"/>
      <c r="P84" s="133"/>
    </row>
    <row r="85" spans="1:16">
      <c r="A85" s="134"/>
      <c r="B85" s="130"/>
      <c r="C85" s="135"/>
      <c r="H85" s="135"/>
      <c r="I85" s="135"/>
      <c r="J85" s="135"/>
      <c r="O85" s="133"/>
      <c r="P85" s="133"/>
    </row>
    <row r="86" spans="1:16">
      <c r="A86" s="134"/>
      <c r="B86" s="130"/>
      <c r="C86" s="135"/>
      <c r="H86" s="135"/>
      <c r="I86" s="135"/>
      <c r="J86" s="135"/>
      <c r="O86" s="133"/>
      <c r="P86" s="133"/>
    </row>
    <row r="87" spans="1:16">
      <c r="A87" s="134"/>
      <c r="B87" s="130"/>
      <c r="C87" s="135"/>
      <c r="H87" s="135"/>
      <c r="I87" s="135"/>
      <c r="J87" s="135"/>
      <c r="O87" s="133"/>
      <c r="P87" s="133"/>
    </row>
    <row r="88" spans="1:16">
      <c r="A88" s="134"/>
      <c r="B88" s="130"/>
      <c r="C88" s="135"/>
      <c r="H88" s="135"/>
      <c r="I88" s="135"/>
      <c r="J88" s="135"/>
      <c r="O88" s="133"/>
      <c r="P88" s="133"/>
    </row>
    <row r="89" spans="1:16">
      <c r="A89" s="134"/>
      <c r="B89" s="130"/>
      <c r="C89" s="135"/>
      <c r="H89" s="135"/>
      <c r="I89" s="135"/>
      <c r="J89" s="135"/>
      <c r="O89" s="133"/>
      <c r="P89" s="133"/>
    </row>
    <row r="90" spans="1:16">
      <c r="A90" s="134"/>
      <c r="B90" s="130"/>
      <c r="C90" s="135"/>
      <c r="H90" s="135"/>
      <c r="I90" s="135"/>
      <c r="J90" s="135"/>
      <c r="O90" s="133"/>
      <c r="P90" s="133"/>
    </row>
    <row r="91" spans="1:16">
      <c r="A91" s="134"/>
      <c r="B91" s="130"/>
      <c r="C91" s="135"/>
      <c r="H91" s="135"/>
      <c r="I91" s="135"/>
      <c r="J91" s="135"/>
      <c r="O91" s="133"/>
      <c r="P91" s="133"/>
    </row>
    <row r="92" spans="1:16">
      <c r="A92" s="134"/>
      <c r="B92" s="130"/>
      <c r="C92" s="135"/>
      <c r="H92" s="135"/>
      <c r="I92" s="135"/>
      <c r="J92" s="135"/>
      <c r="O92" s="133"/>
      <c r="P92" s="133"/>
    </row>
    <row r="93" spans="1:16">
      <c r="A93" s="134"/>
      <c r="B93" s="130"/>
      <c r="C93" s="135"/>
      <c r="H93" s="135"/>
      <c r="I93" s="135"/>
      <c r="J93" s="135"/>
      <c r="O93" s="133"/>
      <c r="P93" s="133"/>
    </row>
    <row r="94" spans="1:16">
      <c r="A94" s="134"/>
      <c r="B94" s="130"/>
      <c r="C94" s="135"/>
      <c r="H94" s="135"/>
      <c r="I94" s="135"/>
      <c r="J94" s="135"/>
      <c r="O94" s="133"/>
      <c r="P94" s="133"/>
    </row>
    <row r="95" spans="1:16">
      <c r="A95" s="134"/>
      <c r="B95" s="130"/>
      <c r="C95" s="135"/>
      <c r="H95" s="135"/>
      <c r="I95" s="135"/>
      <c r="J95" s="135"/>
      <c r="O95" s="133"/>
      <c r="P95" s="133"/>
    </row>
    <row r="96" spans="1:16">
      <c r="A96" s="134"/>
      <c r="B96" s="130"/>
      <c r="C96" s="135"/>
      <c r="H96" s="135"/>
      <c r="I96" s="135"/>
      <c r="J96" s="135"/>
      <c r="O96" s="133"/>
      <c r="P96" s="133"/>
    </row>
    <row r="97" spans="1:16">
      <c r="A97" s="134"/>
      <c r="B97" s="130"/>
      <c r="C97" s="135"/>
      <c r="H97" s="135"/>
      <c r="I97" s="135"/>
      <c r="J97" s="135"/>
      <c r="O97" s="133"/>
      <c r="P97" s="133"/>
    </row>
    <row r="98" spans="1:16">
      <c r="A98" s="134"/>
      <c r="B98" s="130"/>
      <c r="C98" s="135"/>
      <c r="H98" s="135"/>
      <c r="I98" s="135"/>
      <c r="J98" s="135"/>
      <c r="O98" s="133"/>
      <c r="P98" s="133"/>
    </row>
    <row r="99" spans="1:16">
      <c r="A99" s="134"/>
      <c r="B99" s="130"/>
      <c r="C99" s="135"/>
      <c r="H99" s="135"/>
      <c r="I99" s="135"/>
      <c r="J99" s="135"/>
      <c r="O99" s="133"/>
      <c r="P99" s="133"/>
    </row>
    <row r="100" spans="1:16">
      <c r="A100" s="134"/>
      <c r="B100" s="130"/>
      <c r="C100" s="135"/>
      <c r="H100" s="135"/>
      <c r="I100" s="135"/>
      <c r="J100" s="135"/>
      <c r="O100" s="133"/>
      <c r="P100" s="133"/>
    </row>
    <row r="101" spans="1:16">
      <c r="A101" s="134"/>
      <c r="B101" s="130"/>
      <c r="C101" s="135"/>
      <c r="H101" s="135"/>
      <c r="I101" s="135"/>
      <c r="J101" s="135"/>
      <c r="O101" s="133"/>
      <c r="P101" s="133"/>
    </row>
    <row r="102" spans="1:16">
      <c r="A102" s="134"/>
      <c r="B102" s="130"/>
      <c r="C102" s="135"/>
      <c r="H102" s="135"/>
      <c r="I102" s="135"/>
      <c r="J102" s="135"/>
      <c r="O102" s="133"/>
      <c r="P102" s="133"/>
    </row>
    <row r="103" spans="1:16">
      <c r="A103" s="134"/>
      <c r="B103" s="130"/>
      <c r="C103" s="135"/>
      <c r="H103" s="135"/>
      <c r="I103" s="135"/>
      <c r="J103" s="135"/>
      <c r="O103" s="133"/>
      <c r="P103" s="133"/>
    </row>
    <row r="104" spans="1:16">
      <c r="A104" s="134"/>
      <c r="B104" s="130"/>
      <c r="C104" s="135"/>
      <c r="H104" s="135"/>
      <c r="I104" s="135"/>
      <c r="J104" s="135"/>
      <c r="O104" s="133"/>
      <c r="P104" s="133"/>
    </row>
    <row r="105" spans="1:16">
      <c r="A105" s="134"/>
      <c r="B105" s="130"/>
      <c r="C105" s="135"/>
      <c r="H105" s="135"/>
      <c r="I105" s="135"/>
      <c r="J105" s="135"/>
      <c r="O105" s="133"/>
      <c r="P105" s="133"/>
    </row>
    <row r="106" spans="1:16">
      <c r="A106" s="134"/>
      <c r="B106" s="130"/>
      <c r="C106" s="135"/>
      <c r="H106" s="135"/>
      <c r="I106" s="135"/>
      <c r="J106" s="135"/>
      <c r="O106" s="133"/>
      <c r="P106" s="133"/>
    </row>
    <row r="107" spans="1:16">
      <c r="A107" s="134"/>
      <c r="B107" s="130"/>
      <c r="C107" s="135"/>
      <c r="H107" s="135"/>
      <c r="I107" s="135"/>
      <c r="J107" s="135"/>
      <c r="O107" s="133"/>
      <c r="P107" s="133"/>
    </row>
    <row r="108" spans="1:16">
      <c r="A108" s="134"/>
      <c r="B108" s="130"/>
      <c r="C108" s="135"/>
      <c r="H108" s="135"/>
      <c r="I108" s="135"/>
      <c r="J108" s="135"/>
      <c r="O108" s="133"/>
      <c r="P108" s="133"/>
    </row>
    <row r="109" spans="1:16">
      <c r="A109" s="134"/>
      <c r="B109" s="130"/>
      <c r="C109" s="135"/>
      <c r="H109" s="135"/>
      <c r="I109" s="135"/>
      <c r="J109" s="135"/>
      <c r="O109" s="133"/>
      <c r="P109" s="133"/>
    </row>
    <row r="110" spans="1:16">
      <c r="A110" s="134"/>
      <c r="B110" s="130"/>
      <c r="C110" s="135"/>
      <c r="H110" s="135"/>
      <c r="I110" s="135"/>
      <c r="J110" s="135"/>
      <c r="O110" s="133"/>
      <c r="P110" s="133"/>
    </row>
    <row r="111" spans="1:16">
      <c r="A111" s="134"/>
      <c r="B111" s="130"/>
      <c r="C111" s="135"/>
      <c r="H111" s="135"/>
      <c r="I111" s="135"/>
      <c r="J111" s="135"/>
      <c r="O111" s="133"/>
      <c r="P111" s="133"/>
    </row>
    <row r="112" spans="1:16">
      <c r="A112" s="134"/>
      <c r="B112" s="130"/>
      <c r="C112" s="135"/>
      <c r="H112" s="135"/>
      <c r="I112" s="135"/>
      <c r="J112" s="135"/>
      <c r="O112" s="133"/>
      <c r="P112" s="133"/>
    </row>
    <row r="113" spans="1:16">
      <c r="A113" s="134"/>
      <c r="B113" s="130"/>
      <c r="C113" s="135"/>
      <c r="H113" s="135"/>
      <c r="I113" s="135"/>
      <c r="J113" s="135"/>
      <c r="O113" s="133"/>
      <c r="P113" s="133"/>
    </row>
    <row r="114" spans="1:16">
      <c r="A114" s="134"/>
      <c r="B114" s="130"/>
      <c r="C114" s="135"/>
      <c r="H114" s="135"/>
      <c r="I114" s="135"/>
      <c r="J114" s="135"/>
      <c r="O114" s="133"/>
      <c r="P114" s="133"/>
    </row>
    <row r="115" spans="1:16">
      <c r="A115" s="134"/>
      <c r="B115" s="130"/>
      <c r="C115" s="135"/>
      <c r="H115" s="135"/>
      <c r="I115" s="135"/>
      <c r="J115" s="135"/>
      <c r="O115" s="133"/>
      <c r="P115" s="133"/>
    </row>
    <row r="116" spans="1:16">
      <c r="A116" s="134"/>
      <c r="B116" s="130"/>
      <c r="C116" s="135"/>
      <c r="H116" s="135"/>
      <c r="I116" s="135"/>
      <c r="J116" s="135"/>
      <c r="O116" s="133"/>
      <c r="P116" s="133"/>
    </row>
    <row r="117" spans="1:16">
      <c r="A117" s="134"/>
      <c r="B117" s="130"/>
      <c r="C117" s="135"/>
      <c r="H117" s="135"/>
      <c r="I117" s="135"/>
      <c r="J117" s="135"/>
      <c r="O117" s="133"/>
      <c r="P117" s="133"/>
    </row>
    <row r="118" spans="1:16">
      <c r="A118" s="134"/>
      <c r="B118" s="130"/>
      <c r="C118" s="135"/>
      <c r="H118" s="135"/>
      <c r="I118" s="135"/>
      <c r="J118" s="135"/>
      <c r="O118" s="133"/>
      <c r="P118" s="133"/>
    </row>
    <row r="119" spans="1:16">
      <c r="A119" s="134"/>
      <c r="B119" s="130"/>
      <c r="C119" s="135"/>
      <c r="H119" s="135"/>
      <c r="I119" s="135"/>
      <c r="J119" s="135"/>
      <c r="O119" s="133"/>
      <c r="P119" s="133"/>
    </row>
    <row r="120" spans="1:16">
      <c r="A120" s="134"/>
      <c r="B120" s="130"/>
      <c r="C120" s="135"/>
      <c r="H120" s="135"/>
      <c r="I120" s="135"/>
      <c r="J120" s="135"/>
      <c r="O120" s="133"/>
      <c r="P120" s="133"/>
    </row>
    <row r="121" spans="1:16">
      <c r="A121" s="134"/>
      <c r="B121" s="130"/>
      <c r="C121" s="135"/>
      <c r="H121" s="135"/>
      <c r="I121" s="135"/>
      <c r="J121" s="135"/>
      <c r="O121" s="133"/>
      <c r="P121" s="133"/>
    </row>
    <row r="122" spans="1:16">
      <c r="A122" s="134"/>
      <c r="B122" s="130"/>
      <c r="C122" s="135"/>
      <c r="H122" s="135"/>
      <c r="I122" s="135"/>
      <c r="J122" s="135"/>
      <c r="O122" s="133"/>
      <c r="P122" s="133"/>
    </row>
    <row r="123" spans="1:16">
      <c r="A123" s="134"/>
      <c r="B123" s="130"/>
      <c r="C123" s="135"/>
      <c r="H123" s="135"/>
      <c r="I123" s="135"/>
      <c r="J123" s="135"/>
      <c r="O123" s="133"/>
      <c r="P123" s="133"/>
    </row>
    <row r="124" spans="1:16">
      <c r="A124" s="134"/>
      <c r="B124" s="130"/>
      <c r="C124" s="135"/>
      <c r="H124" s="135"/>
      <c r="I124" s="135"/>
      <c r="J124" s="135"/>
      <c r="O124" s="133"/>
      <c r="P124" s="133"/>
    </row>
    <row r="125" spans="1:16">
      <c r="A125" s="134"/>
      <c r="B125" s="130"/>
      <c r="C125" s="135"/>
      <c r="H125" s="135"/>
      <c r="I125" s="135"/>
      <c r="J125" s="135"/>
      <c r="O125" s="133"/>
      <c r="P125" s="133"/>
    </row>
    <row r="126" spans="1:16">
      <c r="A126" s="134"/>
      <c r="B126" s="130"/>
      <c r="C126" s="135"/>
      <c r="H126" s="135"/>
      <c r="I126" s="135"/>
      <c r="J126" s="135"/>
      <c r="O126" s="133"/>
      <c r="P126" s="133"/>
    </row>
    <row r="127" spans="1:16">
      <c r="A127" s="134"/>
      <c r="B127" s="130"/>
      <c r="C127" s="135"/>
      <c r="H127" s="135"/>
      <c r="I127" s="135"/>
      <c r="J127" s="135"/>
      <c r="O127" s="133"/>
      <c r="P127" s="133"/>
    </row>
    <row r="128" spans="1:16">
      <c r="A128" s="134"/>
      <c r="B128" s="130"/>
      <c r="C128" s="135"/>
      <c r="H128" s="135"/>
      <c r="I128" s="135"/>
      <c r="J128" s="135"/>
      <c r="O128" s="133"/>
      <c r="P128" s="133"/>
    </row>
    <row r="129" spans="1:16">
      <c r="A129" s="134"/>
      <c r="B129" s="130"/>
      <c r="C129" s="135"/>
      <c r="H129" s="135"/>
      <c r="I129" s="135"/>
      <c r="J129" s="135"/>
      <c r="O129" s="133"/>
      <c r="P129" s="133"/>
    </row>
    <row r="130" spans="1:16">
      <c r="A130" s="134"/>
      <c r="B130" s="130"/>
      <c r="C130" s="135"/>
      <c r="H130" s="135"/>
      <c r="I130" s="135"/>
      <c r="J130" s="135"/>
      <c r="O130" s="133"/>
      <c r="P130" s="133"/>
    </row>
    <row r="131" spans="1:16">
      <c r="A131" s="134"/>
      <c r="B131" s="130"/>
      <c r="C131" s="135"/>
      <c r="H131" s="135"/>
      <c r="I131" s="135"/>
      <c r="J131" s="135"/>
      <c r="O131" s="133"/>
      <c r="P131" s="133"/>
    </row>
    <row r="132" spans="1:16">
      <c r="A132" s="134"/>
      <c r="B132" s="130"/>
      <c r="C132" s="135"/>
      <c r="H132" s="135"/>
      <c r="I132" s="135"/>
      <c r="J132" s="135"/>
      <c r="O132" s="133"/>
      <c r="P132" s="133"/>
    </row>
    <row r="133" spans="1:16">
      <c r="A133" s="134"/>
      <c r="B133" s="130"/>
      <c r="C133" s="135"/>
      <c r="H133" s="135"/>
      <c r="I133" s="135"/>
      <c r="J133" s="135"/>
      <c r="O133" s="133"/>
      <c r="P133" s="133"/>
    </row>
    <row r="134" spans="1:16">
      <c r="A134" s="134"/>
      <c r="B134" s="130"/>
      <c r="C134" s="135"/>
      <c r="H134" s="135"/>
      <c r="I134" s="135"/>
      <c r="J134" s="135"/>
      <c r="O134" s="133"/>
      <c r="P134" s="133"/>
    </row>
    <row r="135" spans="1:16">
      <c r="A135" s="134"/>
      <c r="B135" s="130"/>
      <c r="H135" s="135"/>
      <c r="I135" s="135"/>
      <c r="J135" s="135"/>
      <c r="O135" s="133"/>
      <c r="P135" s="133"/>
    </row>
    <row r="136" spans="1:16">
      <c r="A136" s="134"/>
      <c r="B136" s="130"/>
      <c r="H136" s="135"/>
      <c r="I136" s="135"/>
      <c r="J136" s="135"/>
      <c r="O136" s="133"/>
      <c r="P136" s="133"/>
    </row>
    <row r="137" spans="1:16">
      <c r="A137" s="134"/>
      <c r="B137" s="130"/>
      <c r="H137" s="135"/>
      <c r="I137" s="135"/>
      <c r="J137" s="135"/>
      <c r="O137" s="133"/>
      <c r="P137" s="133"/>
    </row>
    <row r="138" spans="1:16">
      <c r="A138" s="134"/>
      <c r="B138" s="130"/>
      <c r="H138" s="135"/>
      <c r="I138" s="135"/>
      <c r="J138" s="135"/>
      <c r="O138" s="133"/>
      <c r="P138" s="133"/>
    </row>
    <row r="139" spans="1:16">
      <c r="A139" s="134"/>
      <c r="B139" s="130"/>
      <c r="H139" s="135"/>
      <c r="I139" s="135"/>
      <c r="J139" s="135"/>
      <c r="O139" s="133"/>
      <c r="P139" s="133"/>
    </row>
    <row r="140" spans="1:16">
      <c r="A140" s="134"/>
      <c r="B140" s="130"/>
      <c r="H140" s="135"/>
      <c r="I140" s="135"/>
      <c r="J140" s="135"/>
      <c r="O140" s="133"/>
      <c r="P140" s="133"/>
    </row>
    <row r="141" spans="1:16">
      <c r="A141" s="134"/>
      <c r="B141" s="130"/>
      <c r="H141" s="135"/>
      <c r="I141" s="135"/>
      <c r="J141" s="135"/>
      <c r="O141" s="133"/>
      <c r="P141" s="133"/>
    </row>
    <row r="142" spans="1:16">
      <c r="A142" s="134"/>
      <c r="B142" s="130"/>
      <c r="H142" s="135"/>
      <c r="I142" s="135"/>
      <c r="J142" s="135"/>
      <c r="O142" s="133"/>
      <c r="P142" s="133"/>
    </row>
    <row r="143" spans="1:16">
      <c r="A143" s="134"/>
      <c r="B143" s="130"/>
      <c r="H143" s="135"/>
      <c r="I143" s="135"/>
      <c r="J143" s="135"/>
      <c r="O143" s="133"/>
      <c r="P143" s="133"/>
    </row>
    <row r="144" spans="1:16">
      <c r="A144" s="134"/>
      <c r="B144" s="130"/>
      <c r="H144" s="135"/>
      <c r="I144" s="135"/>
      <c r="J144" s="135"/>
      <c r="O144" s="133"/>
      <c r="P144" s="133"/>
    </row>
    <row r="145" spans="1:16">
      <c r="A145" s="134"/>
      <c r="B145" s="130"/>
      <c r="H145" s="135"/>
      <c r="I145" s="135"/>
      <c r="J145" s="135"/>
      <c r="O145" s="133"/>
      <c r="P145" s="133"/>
    </row>
    <row r="146" spans="1:16">
      <c r="A146" s="134"/>
      <c r="B146" s="130"/>
      <c r="H146" s="135"/>
      <c r="I146" s="135"/>
      <c r="J146" s="135"/>
      <c r="O146" s="133"/>
      <c r="P146" s="133"/>
    </row>
    <row r="147" spans="1:16">
      <c r="A147" s="134"/>
      <c r="B147" s="130"/>
      <c r="H147" s="135"/>
      <c r="I147" s="135"/>
      <c r="J147" s="135"/>
      <c r="O147" s="133"/>
      <c r="P147" s="133"/>
    </row>
    <row r="148" spans="1:16">
      <c r="A148" s="134"/>
      <c r="B148" s="130"/>
      <c r="H148" s="135"/>
      <c r="I148" s="135"/>
      <c r="J148" s="135"/>
      <c r="O148" s="133"/>
      <c r="P148" s="133"/>
    </row>
    <row r="149" spans="1:16">
      <c r="A149" s="134"/>
      <c r="B149" s="130"/>
      <c r="H149" s="135"/>
      <c r="I149" s="135"/>
      <c r="J149" s="135"/>
      <c r="O149" s="133"/>
      <c r="P149" s="133"/>
    </row>
    <row r="150" spans="1:16">
      <c r="A150" s="134"/>
      <c r="B150" s="130"/>
      <c r="H150" s="135"/>
      <c r="I150" s="135"/>
      <c r="J150" s="135"/>
      <c r="O150" s="133"/>
      <c r="P150" s="133"/>
    </row>
    <row r="151" spans="1:16">
      <c r="A151" s="134"/>
      <c r="B151" s="130"/>
      <c r="H151" s="135"/>
      <c r="I151" s="135"/>
      <c r="J151" s="135"/>
      <c r="O151" s="133"/>
      <c r="P151" s="133"/>
    </row>
    <row r="152" spans="1:16">
      <c r="A152" s="134"/>
      <c r="B152" s="130"/>
      <c r="H152" s="135"/>
      <c r="I152" s="135"/>
      <c r="J152" s="135"/>
      <c r="O152" s="133"/>
      <c r="P152" s="133"/>
    </row>
    <row r="153" spans="1:16">
      <c r="A153" s="134"/>
      <c r="B153" s="130"/>
      <c r="H153" s="135"/>
      <c r="I153" s="135"/>
      <c r="J153" s="135"/>
      <c r="O153" s="133"/>
      <c r="P153" s="133"/>
    </row>
    <row r="154" spans="1:16">
      <c r="A154" s="134"/>
      <c r="B154" s="130"/>
      <c r="H154" s="135"/>
      <c r="I154" s="135"/>
      <c r="J154" s="135"/>
      <c r="O154" s="133"/>
      <c r="P154" s="133"/>
    </row>
    <row r="155" spans="1:16">
      <c r="A155" s="134"/>
      <c r="B155" s="130"/>
      <c r="H155" s="135"/>
      <c r="I155" s="135"/>
      <c r="J155" s="135"/>
      <c r="O155" s="133"/>
      <c r="P155" s="133"/>
    </row>
    <row r="156" spans="1:16">
      <c r="A156" s="134"/>
      <c r="B156" s="130"/>
      <c r="H156" s="135"/>
      <c r="I156" s="135"/>
      <c r="J156" s="135"/>
      <c r="O156" s="133"/>
      <c r="P156" s="133"/>
    </row>
    <row r="157" spans="1:16">
      <c r="A157" s="134"/>
      <c r="B157" s="130"/>
      <c r="H157" s="135"/>
      <c r="I157" s="135"/>
      <c r="J157" s="135"/>
      <c r="O157" s="133"/>
      <c r="P157" s="133"/>
    </row>
    <row r="158" spans="1:16">
      <c r="A158" s="134"/>
      <c r="B158" s="130"/>
      <c r="H158" s="135"/>
      <c r="I158" s="135"/>
      <c r="J158" s="135"/>
      <c r="O158" s="133"/>
      <c r="P158" s="133"/>
    </row>
    <row r="159" spans="1:16">
      <c r="A159" s="134"/>
      <c r="B159" s="130"/>
      <c r="H159" s="135"/>
      <c r="I159" s="135"/>
      <c r="J159" s="135"/>
      <c r="O159" s="133"/>
      <c r="P159" s="133"/>
    </row>
    <row r="160" spans="1:16">
      <c r="A160" s="134"/>
      <c r="B160" s="130"/>
      <c r="H160" s="135"/>
      <c r="I160" s="135"/>
      <c r="J160" s="135"/>
      <c r="O160" s="133"/>
      <c r="P160" s="133"/>
    </row>
    <row r="161" spans="1:16">
      <c r="A161" s="134"/>
      <c r="B161" s="130"/>
      <c r="H161" s="135"/>
      <c r="I161" s="135"/>
      <c r="J161" s="135"/>
      <c r="O161" s="133"/>
      <c r="P161" s="133"/>
    </row>
    <row r="162" spans="1:16">
      <c r="A162" s="134"/>
      <c r="B162" s="130"/>
      <c r="H162" s="135"/>
      <c r="I162" s="135"/>
      <c r="J162" s="135"/>
      <c r="O162" s="133"/>
      <c r="P162" s="133"/>
    </row>
    <row r="163" spans="1:16">
      <c r="A163" s="134"/>
      <c r="B163" s="130"/>
      <c r="H163" s="135"/>
      <c r="I163" s="135"/>
      <c r="J163" s="135"/>
      <c r="O163" s="133"/>
      <c r="P163" s="133"/>
    </row>
    <row r="164" spans="1:16">
      <c r="A164" s="134"/>
      <c r="B164" s="130"/>
      <c r="H164" s="135"/>
      <c r="I164" s="135"/>
      <c r="J164" s="135"/>
      <c r="O164" s="133"/>
      <c r="P164" s="133"/>
    </row>
    <row r="165" spans="1:16">
      <c r="A165" s="134"/>
      <c r="B165" s="130"/>
      <c r="H165" s="135"/>
      <c r="I165" s="135"/>
      <c r="J165" s="135"/>
      <c r="O165" s="133"/>
      <c r="P165" s="133"/>
    </row>
    <row r="166" spans="1:16">
      <c r="A166" s="134"/>
      <c r="B166" s="130"/>
      <c r="H166" s="135"/>
      <c r="I166" s="135"/>
      <c r="J166" s="135"/>
      <c r="O166" s="133"/>
      <c r="P166" s="133"/>
    </row>
    <row r="167" spans="1:16">
      <c r="A167" s="134"/>
      <c r="B167" s="130"/>
      <c r="H167" s="135"/>
      <c r="I167" s="135"/>
      <c r="J167" s="135"/>
      <c r="O167" s="133"/>
      <c r="P167" s="133"/>
    </row>
    <row r="168" spans="1:16">
      <c r="A168" s="134"/>
      <c r="B168" s="130"/>
      <c r="H168" s="135"/>
      <c r="I168" s="135"/>
      <c r="J168" s="135"/>
      <c r="O168" s="133"/>
      <c r="P168" s="133"/>
    </row>
    <row r="169" spans="1:16">
      <c r="A169" s="134"/>
      <c r="B169" s="130"/>
      <c r="H169" s="135"/>
      <c r="I169" s="135"/>
      <c r="J169" s="135"/>
      <c r="O169" s="133"/>
      <c r="P169" s="133"/>
    </row>
    <row r="170" spans="1:16">
      <c r="A170" s="134"/>
      <c r="B170" s="130"/>
      <c r="H170" s="135"/>
      <c r="I170" s="135"/>
      <c r="J170" s="135"/>
      <c r="O170" s="133"/>
      <c r="P170" s="133"/>
    </row>
    <row r="171" spans="1:16">
      <c r="A171" s="134"/>
      <c r="B171" s="130"/>
      <c r="H171" s="135"/>
      <c r="I171" s="135"/>
      <c r="J171" s="135"/>
      <c r="O171" s="133"/>
      <c r="P171" s="133"/>
    </row>
    <row r="172" spans="1:16">
      <c r="A172" s="134"/>
      <c r="B172" s="130"/>
      <c r="H172" s="135"/>
      <c r="I172" s="135"/>
      <c r="J172" s="135"/>
      <c r="O172" s="133"/>
      <c r="P172" s="133"/>
    </row>
    <row r="173" spans="1:16">
      <c r="A173" s="134"/>
      <c r="B173" s="130"/>
      <c r="H173" s="135"/>
      <c r="J173" s="135"/>
      <c r="O173" s="133"/>
      <c r="P173" s="133"/>
    </row>
    <row r="174" spans="1:16">
      <c r="A174" s="134"/>
      <c r="B174" s="130"/>
      <c r="H174" s="135"/>
      <c r="J174" s="135"/>
      <c r="O174" s="133"/>
      <c r="P174" s="133"/>
    </row>
    <row r="175" spans="1:16">
      <c r="A175" s="134"/>
      <c r="B175" s="130"/>
      <c r="H175" s="135"/>
      <c r="J175" s="135"/>
      <c r="O175" s="133"/>
      <c r="P175" s="133"/>
    </row>
    <row r="176" spans="1:16">
      <c r="A176" s="134"/>
      <c r="B176" s="130"/>
      <c r="H176" s="135"/>
      <c r="J176" s="135"/>
      <c r="O176" s="133"/>
      <c r="P176" s="133"/>
    </row>
    <row r="177" spans="1:16">
      <c r="A177" s="134"/>
      <c r="B177" s="130"/>
      <c r="H177" s="135"/>
      <c r="J177" s="135"/>
      <c r="O177" s="133"/>
      <c r="P177" s="133"/>
    </row>
    <row r="178" spans="1:16">
      <c r="A178" s="134"/>
      <c r="B178" s="130"/>
      <c r="H178" s="135"/>
      <c r="J178" s="135"/>
      <c r="O178" s="133"/>
      <c r="P178" s="133"/>
    </row>
    <row r="179" spans="1:16">
      <c r="A179" s="134"/>
      <c r="B179" s="130"/>
      <c r="J179" s="135"/>
      <c r="O179" s="133"/>
      <c r="P179" s="133"/>
    </row>
    <row r="180" spans="1:16">
      <c r="A180" s="134"/>
      <c r="B180" s="130"/>
      <c r="J180" s="135"/>
      <c r="O180" s="133"/>
      <c r="P180" s="133"/>
    </row>
    <row r="181" spans="1:16">
      <c r="A181" s="134"/>
      <c r="B181" s="130"/>
      <c r="J181" s="135"/>
      <c r="O181" s="133"/>
      <c r="P181" s="133"/>
    </row>
    <row r="182" spans="1:16">
      <c r="A182" s="134"/>
      <c r="B182" s="130"/>
      <c r="J182" s="135"/>
      <c r="O182" s="133"/>
      <c r="P182" s="133"/>
    </row>
    <row r="183" spans="1:16">
      <c r="A183" s="134"/>
      <c r="B183" s="130"/>
      <c r="J183" s="135"/>
      <c r="O183" s="133"/>
      <c r="P183" s="133"/>
    </row>
    <row r="184" spans="1:16">
      <c r="A184" s="134"/>
      <c r="B184" s="130"/>
      <c r="J184" s="135"/>
      <c r="O184" s="133"/>
      <c r="P184" s="133"/>
    </row>
    <row r="185" spans="1:16">
      <c r="A185" s="134"/>
      <c r="B185" s="130"/>
      <c r="J185" s="135"/>
      <c r="O185" s="133"/>
      <c r="P185" s="133"/>
    </row>
    <row r="186" spans="1:16">
      <c r="A186" s="134"/>
      <c r="B186" s="130"/>
      <c r="J186" s="135"/>
      <c r="O186" s="133"/>
      <c r="P186" s="133"/>
    </row>
    <row r="187" spans="1:16">
      <c r="A187" s="134"/>
      <c r="B187" s="130"/>
      <c r="J187" s="135"/>
      <c r="O187" s="133"/>
      <c r="P187" s="133"/>
    </row>
    <row r="188" spans="1:16">
      <c r="A188" s="134"/>
      <c r="B188" s="130"/>
      <c r="J188" s="135"/>
      <c r="O188" s="133"/>
      <c r="P188" s="133"/>
    </row>
    <row r="189" spans="1:16">
      <c r="A189" s="134"/>
      <c r="B189" s="130"/>
      <c r="J189" s="135"/>
      <c r="O189" s="133"/>
      <c r="P189" s="133"/>
    </row>
    <row r="190" spans="1:16">
      <c r="A190" s="134"/>
      <c r="B190" s="130"/>
      <c r="J190" s="135"/>
      <c r="O190" s="133"/>
      <c r="P190" s="133"/>
    </row>
    <row r="191" spans="1:16">
      <c r="A191" s="134"/>
      <c r="B191" s="130"/>
      <c r="J191" s="135"/>
      <c r="O191" s="133"/>
      <c r="P191" s="133"/>
    </row>
    <row r="192" spans="1:16">
      <c r="A192" s="134"/>
      <c r="B192" s="130"/>
      <c r="J192" s="135"/>
      <c r="O192" s="133"/>
      <c r="P192" s="133"/>
    </row>
    <row r="193" spans="1:16">
      <c r="A193" s="134"/>
      <c r="B193" s="130"/>
      <c r="J193" s="135"/>
      <c r="O193" s="133"/>
      <c r="P193" s="133"/>
    </row>
    <row r="194" spans="1:16">
      <c r="A194" s="134"/>
      <c r="B194" s="130"/>
      <c r="J194" s="135"/>
      <c r="O194" s="133"/>
      <c r="P194" s="133"/>
    </row>
    <row r="195" spans="1:16">
      <c r="A195" s="134"/>
      <c r="B195" s="130"/>
      <c r="J195" s="135"/>
      <c r="O195" s="133"/>
      <c r="P195" s="133"/>
    </row>
    <row r="196" spans="1:16">
      <c r="A196" s="134"/>
      <c r="B196" s="130"/>
      <c r="J196" s="135"/>
      <c r="O196" s="133"/>
      <c r="P196" s="133"/>
    </row>
    <row r="197" spans="1:16">
      <c r="A197" s="134"/>
      <c r="B197" s="130"/>
      <c r="J197" s="135"/>
      <c r="O197" s="133"/>
      <c r="P197" s="133"/>
    </row>
    <row r="198" spans="1:16">
      <c r="A198" s="134"/>
      <c r="B198" s="130"/>
      <c r="J198" s="135"/>
      <c r="O198" s="133"/>
      <c r="P198" s="133"/>
    </row>
    <row r="199" spans="1:16">
      <c r="A199" s="134"/>
      <c r="B199" s="130"/>
      <c r="J199" s="135"/>
      <c r="O199" s="133"/>
      <c r="P199" s="133"/>
    </row>
    <row r="200" spans="1:16">
      <c r="A200" s="134"/>
      <c r="B200" s="130"/>
      <c r="J200" s="135"/>
      <c r="O200" s="133"/>
      <c r="P200" s="133"/>
    </row>
    <row r="201" spans="1:16">
      <c r="A201" s="134"/>
      <c r="B201" s="130"/>
      <c r="J201" s="135"/>
      <c r="O201" s="133"/>
      <c r="P201" s="133"/>
    </row>
    <row r="202" spans="1:16">
      <c r="A202" s="134"/>
      <c r="B202" s="130"/>
      <c r="J202" s="135"/>
      <c r="O202" s="133"/>
      <c r="P202" s="133"/>
    </row>
    <row r="203" spans="1:16">
      <c r="A203" s="134"/>
      <c r="B203" s="130"/>
      <c r="J203" s="135"/>
      <c r="O203" s="133"/>
      <c r="P203" s="133"/>
    </row>
    <row r="204" spans="1:16">
      <c r="A204" s="134"/>
      <c r="B204" s="130"/>
      <c r="J204" s="135"/>
      <c r="O204" s="133"/>
      <c r="P204" s="133"/>
    </row>
    <row r="205" spans="1:16">
      <c r="A205" s="134"/>
      <c r="B205" s="130"/>
      <c r="J205" s="135"/>
      <c r="O205" s="133"/>
      <c r="P205" s="133"/>
    </row>
    <row r="206" spans="1:16">
      <c r="A206" s="134"/>
      <c r="B206" s="130"/>
      <c r="J206" s="135"/>
      <c r="O206" s="133"/>
      <c r="P206" s="133"/>
    </row>
    <row r="207" spans="1:16">
      <c r="A207" s="134"/>
      <c r="B207" s="130"/>
      <c r="J207" s="135"/>
      <c r="O207" s="133"/>
      <c r="P207" s="133"/>
    </row>
    <row r="208" spans="1:16">
      <c r="A208" s="134"/>
      <c r="B208" s="130"/>
      <c r="J208" s="135"/>
      <c r="O208" s="133"/>
      <c r="P208" s="133"/>
    </row>
    <row r="209" spans="1:16">
      <c r="A209" s="134"/>
      <c r="B209" s="130"/>
      <c r="J209" s="135"/>
      <c r="O209" s="133"/>
      <c r="P209" s="133"/>
    </row>
    <row r="210" spans="1:16">
      <c r="A210" s="134"/>
      <c r="B210" s="130"/>
      <c r="J210" s="135"/>
      <c r="O210" s="133"/>
      <c r="P210" s="133"/>
    </row>
    <row r="211" spans="1:16">
      <c r="A211" s="134"/>
      <c r="B211" s="130"/>
      <c r="J211" s="135"/>
      <c r="O211" s="133"/>
      <c r="P211" s="133"/>
    </row>
    <row r="212" spans="1:16">
      <c r="A212" s="134"/>
      <c r="B212" s="130"/>
      <c r="J212" s="135"/>
      <c r="O212" s="133"/>
      <c r="P212" s="133"/>
    </row>
    <row r="213" spans="1:16">
      <c r="A213" s="134"/>
      <c r="B213" s="130"/>
      <c r="J213" s="135"/>
      <c r="O213" s="133"/>
      <c r="P213" s="133"/>
    </row>
    <row r="214" spans="1:16">
      <c r="A214" s="134"/>
      <c r="B214" s="130"/>
      <c r="J214" s="135"/>
      <c r="O214" s="133"/>
      <c r="P214" s="133"/>
    </row>
    <row r="215" spans="1:16">
      <c r="A215" s="134"/>
      <c r="B215" s="130"/>
      <c r="J215" s="135"/>
      <c r="O215" s="133"/>
      <c r="P215" s="133"/>
    </row>
    <row r="216" spans="1:16">
      <c r="A216" s="134"/>
      <c r="B216" s="130"/>
      <c r="J216" s="135"/>
      <c r="O216" s="133"/>
      <c r="P216" s="133"/>
    </row>
    <row r="217" spans="1:16">
      <c r="A217" s="134"/>
      <c r="B217" s="130"/>
      <c r="J217" s="135"/>
      <c r="O217" s="133"/>
      <c r="P217" s="133"/>
    </row>
    <row r="218" spans="1:16">
      <c r="A218" s="134"/>
      <c r="B218" s="130"/>
      <c r="J218" s="135"/>
      <c r="O218" s="133"/>
      <c r="P218" s="133"/>
    </row>
    <row r="219" spans="1:16">
      <c r="A219" s="134"/>
      <c r="B219" s="130"/>
      <c r="J219" s="135"/>
      <c r="O219" s="133"/>
      <c r="P219" s="133"/>
    </row>
    <row r="220" spans="1:16">
      <c r="A220" s="134"/>
      <c r="B220" s="130"/>
      <c r="J220" s="135"/>
      <c r="O220" s="133"/>
      <c r="P220" s="133"/>
    </row>
    <row r="221" spans="1:16">
      <c r="A221" s="134"/>
      <c r="B221" s="130"/>
      <c r="J221" s="135"/>
      <c r="O221" s="133"/>
      <c r="P221" s="133"/>
    </row>
    <row r="222" spans="1:16">
      <c r="A222" s="134"/>
      <c r="B222" s="130"/>
      <c r="J222" s="135"/>
      <c r="O222" s="133"/>
      <c r="P222" s="133"/>
    </row>
    <row r="223" spans="1:16">
      <c r="A223" s="134"/>
      <c r="B223" s="130"/>
      <c r="J223" s="135"/>
      <c r="O223" s="133"/>
      <c r="P223" s="133"/>
    </row>
    <row r="224" spans="1:16">
      <c r="A224" s="134"/>
      <c r="B224" s="130"/>
      <c r="J224" s="135"/>
      <c r="O224" s="133"/>
      <c r="P224" s="133"/>
    </row>
    <row r="225" spans="1:16">
      <c r="A225" s="134"/>
      <c r="B225" s="130"/>
      <c r="J225" s="135"/>
      <c r="O225" s="133"/>
      <c r="P225" s="133"/>
    </row>
    <row r="226" spans="1:16">
      <c r="A226" s="134"/>
      <c r="B226" s="130"/>
      <c r="J226" s="135"/>
      <c r="O226" s="133"/>
      <c r="P226" s="133"/>
    </row>
    <row r="227" spans="1:16">
      <c r="A227" s="134"/>
      <c r="B227" s="130"/>
      <c r="J227" s="135"/>
      <c r="O227" s="133"/>
      <c r="P227" s="133"/>
    </row>
    <row r="228" spans="1:16">
      <c r="A228" s="134"/>
      <c r="B228" s="130"/>
      <c r="J228" s="135"/>
      <c r="O228" s="133"/>
      <c r="P228" s="133"/>
    </row>
    <row r="229" spans="1:16">
      <c r="A229" s="134"/>
      <c r="B229" s="130"/>
      <c r="J229" s="135"/>
      <c r="O229" s="133"/>
      <c r="P229" s="133"/>
    </row>
    <row r="230" spans="1:16">
      <c r="A230" s="134"/>
      <c r="B230" s="130"/>
      <c r="J230" s="135"/>
      <c r="O230" s="133"/>
      <c r="P230" s="133"/>
    </row>
    <row r="231" spans="1:16">
      <c r="A231" s="134"/>
      <c r="B231" s="130"/>
      <c r="J231" s="135"/>
      <c r="O231" s="133"/>
      <c r="P231" s="133"/>
    </row>
    <row r="232" spans="1:16">
      <c r="A232" s="134"/>
      <c r="B232" s="130"/>
      <c r="J232" s="135"/>
      <c r="O232" s="133"/>
      <c r="P232" s="133"/>
    </row>
    <row r="233" spans="1:16">
      <c r="A233" s="134"/>
      <c r="B233" s="130"/>
      <c r="J233" s="135"/>
      <c r="O233" s="133"/>
      <c r="P233" s="133"/>
    </row>
    <row r="234" spans="1:16">
      <c r="A234" s="134"/>
      <c r="B234" s="130"/>
      <c r="J234" s="135"/>
      <c r="O234" s="133"/>
      <c r="P234" s="133"/>
    </row>
    <row r="235" spans="1:16">
      <c r="A235" s="134"/>
      <c r="B235" s="130"/>
      <c r="J235" s="135"/>
      <c r="O235" s="133"/>
      <c r="P235" s="133"/>
    </row>
    <row r="236" spans="1:16">
      <c r="A236" s="134"/>
      <c r="B236" s="130"/>
      <c r="J236" s="135"/>
      <c r="O236" s="133"/>
      <c r="P236" s="133"/>
    </row>
    <row r="237" spans="1:16">
      <c r="A237" s="134"/>
      <c r="B237" s="130"/>
      <c r="J237" s="135"/>
      <c r="O237" s="133"/>
      <c r="P237" s="133"/>
    </row>
    <row r="238" spans="1:16">
      <c r="A238" s="134"/>
      <c r="B238" s="130"/>
      <c r="J238" s="135"/>
      <c r="O238" s="133"/>
      <c r="P238" s="133"/>
    </row>
    <row r="239" spans="1:16">
      <c r="A239" s="134"/>
      <c r="B239" s="130"/>
      <c r="J239" s="135"/>
      <c r="O239" s="133"/>
      <c r="P239" s="133"/>
    </row>
    <row r="240" spans="1:16">
      <c r="A240" s="134"/>
      <c r="B240" s="130"/>
      <c r="J240" s="135"/>
      <c r="O240" s="133"/>
      <c r="P240" s="133"/>
    </row>
    <row r="241" spans="1:16">
      <c r="A241" s="134"/>
      <c r="B241" s="130"/>
      <c r="J241" s="135"/>
      <c r="O241" s="133"/>
      <c r="P241" s="133"/>
    </row>
    <row r="242" spans="1:16">
      <c r="A242" s="134"/>
      <c r="B242" s="130"/>
      <c r="J242" s="135"/>
      <c r="O242" s="133"/>
      <c r="P242" s="133"/>
    </row>
    <row r="243" spans="1:16">
      <c r="A243" s="134"/>
      <c r="B243" s="130"/>
      <c r="J243" s="135"/>
      <c r="O243" s="133"/>
    </row>
    <row r="244" spans="1:16">
      <c r="A244" s="134"/>
      <c r="B244" s="130"/>
      <c r="J244" s="135"/>
      <c r="O244" s="133"/>
    </row>
    <row r="245" spans="1:16">
      <c r="A245" s="134"/>
      <c r="B245" s="130"/>
      <c r="J245" s="135"/>
      <c r="O245" s="133"/>
    </row>
    <row r="246" spans="1:16">
      <c r="A246" s="134"/>
      <c r="B246" s="130"/>
      <c r="J246" s="135"/>
      <c r="O246" s="133"/>
    </row>
    <row r="247" spans="1:16">
      <c r="A247" s="134"/>
      <c r="B247" s="130"/>
      <c r="J247" s="135"/>
      <c r="O247" s="133"/>
    </row>
    <row r="248" spans="1:16">
      <c r="A248" s="134"/>
      <c r="B248" s="130"/>
      <c r="J248" s="135"/>
      <c r="O248" s="133"/>
    </row>
    <row r="249" spans="1:16">
      <c r="A249" s="134"/>
      <c r="B249" s="130"/>
      <c r="J249" s="135"/>
      <c r="O249" s="133"/>
    </row>
    <row r="250" spans="1:16">
      <c r="A250" s="134"/>
      <c r="B250" s="130"/>
      <c r="J250" s="135"/>
      <c r="O250" s="133"/>
    </row>
    <row r="251" spans="1:16">
      <c r="A251" s="134"/>
      <c r="B251" s="130"/>
      <c r="J251" s="135"/>
    </row>
    <row r="252" spans="1:16">
      <c r="A252" s="134"/>
      <c r="B252" s="130"/>
      <c r="J252" s="135"/>
    </row>
    <row r="253" spans="1:16">
      <c r="A253" s="134"/>
      <c r="B253" s="130"/>
      <c r="J253" s="135"/>
    </row>
    <row r="254" spans="1:16">
      <c r="A254" s="134"/>
      <c r="B254" s="130"/>
      <c r="J254" s="135"/>
    </row>
    <row r="255" spans="1:16">
      <c r="A255" s="134"/>
      <c r="B255" s="130"/>
      <c r="J255" s="135"/>
    </row>
    <row r="256" spans="1:16">
      <c r="A256" s="134"/>
      <c r="B256" s="130"/>
      <c r="J256" s="135"/>
    </row>
    <row r="257" spans="1:13">
      <c r="A257" s="134"/>
      <c r="B257" s="130"/>
      <c r="J257" s="135"/>
    </row>
    <row r="258" spans="1:13">
      <c r="A258" s="134"/>
      <c r="B258" s="130"/>
      <c r="J258" s="135"/>
      <c r="K258" s="134"/>
      <c r="L258" s="134"/>
      <c r="M258" s="134"/>
    </row>
    <row r="259" spans="1:13">
      <c r="A259" s="134"/>
      <c r="B259" s="130"/>
      <c r="J259" s="135"/>
      <c r="K259" s="134"/>
      <c r="L259" s="134"/>
      <c r="M259" s="134"/>
    </row>
    <row r="260" spans="1:13">
      <c r="A260" s="134"/>
      <c r="B260" s="130"/>
      <c r="J260" s="135"/>
      <c r="K260" s="134"/>
      <c r="L260" s="134"/>
      <c r="M260" s="134"/>
    </row>
    <row r="261" spans="1:13">
      <c r="A261" s="134"/>
      <c r="B261" s="130"/>
      <c r="J261" s="135"/>
      <c r="K261" s="134"/>
      <c r="L261" s="134"/>
      <c r="M261" s="134"/>
    </row>
    <row r="262" spans="1:13">
      <c r="A262" s="134"/>
      <c r="B262" s="130"/>
      <c r="J262" s="135"/>
      <c r="K262" s="134"/>
      <c r="L262" s="134"/>
      <c r="M262" s="134"/>
    </row>
    <row r="263" spans="1:13">
      <c r="A263" s="134"/>
      <c r="B263" s="130"/>
      <c r="J263" s="135"/>
      <c r="K263" s="134"/>
      <c r="L263" s="134"/>
      <c r="M263" s="134"/>
    </row>
    <row r="264" spans="1:13">
      <c r="A264" s="134"/>
      <c r="B264" s="130"/>
      <c r="J264" s="135"/>
      <c r="K264" s="134"/>
      <c r="L264" s="134"/>
      <c r="M264" s="134"/>
    </row>
    <row r="265" spans="1:13">
      <c r="A265" s="134"/>
      <c r="B265" s="130"/>
      <c r="J265" s="135"/>
      <c r="K265" s="134"/>
      <c r="L265" s="134"/>
      <c r="M265" s="134"/>
    </row>
    <row r="266" spans="1:13">
      <c r="A266" s="134"/>
      <c r="B266" s="130"/>
      <c r="J266" s="135"/>
      <c r="K266" s="134"/>
      <c r="L266" s="134"/>
      <c r="M266" s="134"/>
    </row>
    <row r="267" spans="1:13">
      <c r="A267" s="134"/>
      <c r="B267" s="130"/>
      <c r="J267" s="135"/>
      <c r="K267" s="134"/>
      <c r="L267" s="134"/>
      <c r="M267" s="134"/>
    </row>
    <row r="268" spans="1:13">
      <c r="A268" s="134"/>
      <c r="B268" s="130"/>
      <c r="J268" s="135"/>
      <c r="K268" s="134"/>
      <c r="L268" s="134"/>
      <c r="M268" s="134"/>
    </row>
    <row r="269" spans="1:13">
      <c r="A269" s="134"/>
      <c r="B269" s="130"/>
      <c r="J269" s="135"/>
      <c r="K269" s="134"/>
      <c r="L269" s="134"/>
      <c r="M269" s="134"/>
    </row>
    <row r="270" spans="1:13">
      <c r="A270" s="134"/>
      <c r="B270" s="130"/>
      <c r="J270" s="135"/>
      <c r="K270" s="134"/>
      <c r="L270" s="134"/>
      <c r="M270" s="134"/>
    </row>
    <row r="271" spans="1:13">
      <c r="A271" s="134"/>
      <c r="B271" s="130"/>
      <c r="J271" s="135"/>
      <c r="K271" s="134"/>
      <c r="L271" s="134"/>
      <c r="M271" s="134"/>
    </row>
    <row r="272" spans="1:13">
      <c r="A272" s="134"/>
      <c r="B272" s="130"/>
      <c r="J272" s="135"/>
      <c r="K272" s="134"/>
      <c r="L272" s="134"/>
      <c r="M272" s="134"/>
    </row>
    <row r="273" spans="1:13">
      <c r="A273" s="134"/>
      <c r="B273" s="130"/>
      <c r="J273" s="135"/>
      <c r="K273" s="134"/>
      <c r="L273" s="134"/>
      <c r="M273" s="134"/>
    </row>
    <row r="274" spans="1:13">
      <c r="A274" s="134"/>
      <c r="B274" s="130"/>
      <c r="J274" s="135"/>
      <c r="K274" s="134"/>
      <c r="L274" s="134"/>
      <c r="M274" s="134"/>
    </row>
    <row r="275" spans="1:13">
      <c r="A275" s="134"/>
      <c r="B275" s="130"/>
      <c r="J275" s="135"/>
      <c r="K275" s="134"/>
      <c r="L275" s="134"/>
      <c r="M275" s="134"/>
    </row>
    <row r="276" spans="1:13">
      <c r="A276" s="134"/>
      <c r="B276" s="130"/>
      <c r="J276" s="135"/>
      <c r="K276" s="134"/>
      <c r="L276" s="134"/>
      <c r="M276" s="134"/>
    </row>
    <row r="277" spans="1:13">
      <c r="A277" s="134"/>
      <c r="B277" s="130"/>
      <c r="J277" s="135"/>
      <c r="K277" s="134"/>
      <c r="L277" s="134"/>
      <c r="M277" s="134"/>
    </row>
    <row r="278" spans="1:13">
      <c r="A278" s="134"/>
      <c r="B278" s="130"/>
      <c r="J278" s="135"/>
      <c r="K278" s="134"/>
      <c r="L278" s="134"/>
      <c r="M278" s="134"/>
    </row>
    <row r="279" spans="1:13">
      <c r="A279" s="134"/>
      <c r="B279" s="130"/>
      <c r="J279" s="135"/>
      <c r="K279" s="134"/>
      <c r="L279" s="134"/>
      <c r="M279" s="134"/>
    </row>
    <row r="280" spans="1:13">
      <c r="A280" s="134"/>
      <c r="B280" s="130"/>
      <c r="J280" s="135"/>
      <c r="K280" s="134"/>
      <c r="L280" s="134"/>
      <c r="M280" s="134"/>
    </row>
    <row r="281" spans="1:13">
      <c r="A281" s="134"/>
      <c r="B281" s="130"/>
      <c r="J281" s="135"/>
      <c r="K281" s="134"/>
      <c r="L281" s="134"/>
      <c r="M281" s="134"/>
    </row>
    <row r="282" spans="1:13">
      <c r="A282" s="134"/>
      <c r="B282" s="130"/>
      <c r="J282" s="135"/>
      <c r="K282" s="134"/>
      <c r="L282" s="134"/>
      <c r="M282" s="134"/>
    </row>
    <row r="283" spans="1:13">
      <c r="A283" s="134"/>
      <c r="B283" s="130"/>
      <c r="J283" s="135"/>
      <c r="K283" s="134"/>
      <c r="L283" s="134"/>
      <c r="M283" s="134"/>
    </row>
    <row r="284" spans="1:13">
      <c r="A284" s="134"/>
      <c r="B284" s="130"/>
      <c r="J284" s="135"/>
      <c r="K284" s="134"/>
      <c r="L284" s="134"/>
      <c r="M284" s="134"/>
    </row>
    <row r="285" spans="1:13">
      <c r="A285" s="134"/>
      <c r="B285" s="130"/>
      <c r="J285" s="135"/>
      <c r="K285" s="134"/>
      <c r="L285" s="134"/>
      <c r="M285" s="134"/>
    </row>
    <row r="286" spans="1:13">
      <c r="A286" s="134"/>
      <c r="B286" s="130"/>
      <c r="J286" s="135"/>
      <c r="K286" s="134"/>
      <c r="L286" s="134"/>
      <c r="M286" s="134"/>
    </row>
    <row r="287" spans="1:13">
      <c r="A287" s="134"/>
      <c r="B287" s="130"/>
      <c r="J287" s="135"/>
      <c r="K287" s="134"/>
      <c r="L287" s="134"/>
      <c r="M287" s="134"/>
    </row>
    <row r="288" spans="1:13">
      <c r="A288" s="134"/>
      <c r="B288" s="130"/>
      <c r="J288" s="135"/>
      <c r="K288" s="134"/>
      <c r="L288" s="134"/>
      <c r="M288" s="134"/>
    </row>
    <row r="289" spans="1:13">
      <c r="A289" s="134"/>
      <c r="B289" s="130"/>
      <c r="J289" s="135"/>
      <c r="K289" s="134"/>
      <c r="L289" s="134"/>
      <c r="M289" s="134"/>
    </row>
    <row r="290" spans="1:13">
      <c r="A290" s="134"/>
      <c r="B290" s="130"/>
      <c r="J290" s="135"/>
      <c r="K290" s="134"/>
      <c r="L290" s="134"/>
      <c r="M290" s="134"/>
    </row>
    <row r="291" spans="1:13">
      <c r="A291" s="134"/>
      <c r="B291" s="130"/>
      <c r="J291" s="135"/>
      <c r="K291" s="134"/>
      <c r="L291" s="134"/>
      <c r="M291" s="134"/>
    </row>
    <row r="292" spans="1:13">
      <c r="A292" s="134"/>
      <c r="B292" s="130"/>
      <c r="J292" s="135"/>
      <c r="K292" s="134"/>
      <c r="L292" s="134"/>
      <c r="M292" s="134"/>
    </row>
    <row r="293" spans="1:13">
      <c r="A293" s="134"/>
      <c r="B293" s="130"/>
      <c r="J293" s="135"/>
      <c r="K293" s="134"/>
      <c r="L293" s="134"/>
      <c r="M293" s="134"/>
    </row>
    <row r="294" spans="1:13">
      <c r="A294" s="134"/>
      <c r="B294" s="130"/>
      <c r="J294" s="135"/>
      <c r="K294" s="134"/>
      <c r="L294" s="134"/>
      <c r="M294" s="134"/>
    </row>
    <row r="295" spans="1:13">
      <c r="A295" s="134"/>
      <c r="B295" s="130"/>
      <c r="J295" s="135"/>
      <c r="K295" s="134"/>
      <c r="L295" s="134"/>
      <c r="M295" s="134"/>
    </row>
    <row r="296" spans="1:13">
      <c r="A296" s="134"/>
      <c r="B296" s="130"/>
      <c r="J296" s="135"/>
      <c r="K296" s="134"/>
      <c r="L296" s="134"/>
      <c r="M296" s="134"/>
    </row>
    <row r="297" spans="1:13">
      <c r="A297" s="134"/>
      <c r="B297" s="130"/>
      <c r="J297" s="135"/>
      <c r="K297" s="134"/>
      <c r="L297" s="134"/>
      <c r="M297" s="134"/>
    </row>
    <row r="298" spans="1:13">
      <c r="A298" s="134"/>
      <c r="B298" s="130"/>
      <c r="J298" s="135"/>
      <c r="K298" s="134"/>
      <c r="L298" s="134"/>
      <c r="M298" s="134"/>
    </row>
    <row r="299" spans="1:13">
      <c r="A299" s="134"/>
      <c r="B299" s="130"/>
      <c r="J299" s="135"/>
      <c r="K299" s="134"/>
      <c r="L299" s="134"/>
      <c r="M299" s="134"/>
    </row>
    <row r="300" spans="1:13">
      <c r="A300" s="134"/>
      <c r="B300" s="130"/>
      <c r="J300" s="135"/>
      <c r="K300" s="134"/>
      <c r="L300" s="134"/>
      <c r="M300" s="134"/>
    </row>
    <row r="301" spans="1:13">
      <c r="A301" s="134"/>
      <c r="B301" s="130"/>
      <c r="J301" s="135"/>
      <c r="K301" s="134"/>
      <c r="L301" s="134"/>
      <c r="M301" s="134"/>
    </row>
    <row r="302" spans="1:13">
      <c r="A302" s="134"/>
      <c r="B302" s="130"/>
      <c r="J302" s="135"/>
      <c r="K302" s="134"/>
      <c r="L302" s="134"/>
      <c r="M302" s="134"/>
    </row>
    <row r="303" spans="1:13">
      <c r="A303" s="134"/>
      <c r="B303" s="130"/>
      <c r="J303" s="135"/>
      <c r="K303" s="134"/>
      <c r="L303" s="134"/>
      <c r="M303" s="134"/>
    </row>
    <row r="304" spans="1:13">
      <c r="A304" s="134"/>
      <c r="B304" s="130"/>
      <c r="J304" s="135"/>
      <c r="K304" s="134"/>
      <c r="L304" s="134"/>
      <c r="M304" s="134"/>
    </row>
    <row r="305" spans="1:13">
      <c r="A305" s="134"/>
      <c r="B305" s="130"/>
      <c r="J305" s="135"/>
      <c r="K305" s="134"/>
      <c r="L305" s="134"/>
      <c r="M305" s="134"/>
    </row>
    <row r="306" spans="1:13">
      <c r="A306" s="134"/>
      <c r="B306" s="130"/>
      <c r="J306" s="135"/>
      <c r="K306" s="134"/>
      <c r="L306" s="134"/>
      <c r="M306" s="134"/>
    </row>
    <row r="307" spans="1:13">
      <c r="A307" s="134"/>
      <c r="J307" s="135"/>
      <c r="K307" s="134"/>
      <c r="L307" s="134"/>
      <c r="M307" s="134"/>
    </row>
    <row r="308" spans="1:13">
      <c r="A308" s="134"/>
      <c r="J308" s="135"/>
      <c r="K308" s="134"/>
      <c r="L308" s="134"/>
      <c r="M308" s="134"/>
    </row>
    <row r="309" spans="1:13">
      <c r="A309" s="134"/>
      <c r="J309" s="135"/>
      <c r="K309" s="134"/>
      <c r="L309" s="134"/>
      <c r="M309" s="134"/>
    </row>
    <row r="310" spans="1:13">
      <c r="A310" s="134"/>
      <c r="J310" s="135"/>
      <c r="K310" s="134"/>
      <c r="L310" s="134"/>
      <c r="M310" s="134"/>
    </row>
    <row r="311" spans="1:13">
      <c r="A311" s="134"/>
      <c r="J311" s="135"/>
      <c r="K311" s="134"/>
      <c r="L311" s="134"/>
      <c r="M311" s="134"/>
    </row>
    <row r="312" spans="1:13">
      <c r="A312" s="134"/>
      <c r="J312" s="135"/>
      <c r="K312" s="134"/>
      <c r="L312" s="134"/>
      <c r="M312" s="134"/>
    </row>
    <row r="313" spans="1:13">
      <c r="A313" s="134"/>
      <c r="J313" s="135"/>
      <c r="K313" s="134"/>
      <c r="L313" s="134"/>
      <c r="M313" s="134"/>
    </row>
    <row r="314" spans="1:13">
      <c r="A314" s="134"/>
      <c r="J314" s="135"/>
      <c r="K314" s="134"/>
      <c r="L314" s="134"/>
      <c r="M314" s="134"/>
    </row>
    <row r="315" spans="1:13">
      <c r="A315" s="134"/>
      <c r="J315" s="135"/>
      <c r="K315" s="134"/>
      <c r="L315" s="134"/>
      <c r="M315" s="134"/>
    </row>
    <row r="316" spans="1:13">
      <c r="A316" s="134"/>
      <c r="J316" s="135"/>
      <c r="K316" s="134"/>
      <c r="L316" s="134"/>
      <c r="M316" s="134"/>
    </row>
    <row r="317" spans="1:13">
      <c r="A317" s="134"/>
      <c r="J317" s="135"/>
      <c r="K317" s="134"/>
      <c r="L317" s="134"/>
      <c r="M317" s="134"/>
    </row>
    <row r="318" spans="1:13">
      <c r="A318" s="134"/>
      <c r="J318" s="135"/>
      <c r="K318" s="134"/>
      <c r="L318" s="134"/>
      <c r="M318" s="134"/>
    </row>
    <row r="319" spans="1:13">
      <c r="A319" s="134"/>
      <c r="J319" s="135"/>
      <c r="K319" s="134"/>
      <c r="L319" s="134"/>
      <c r="M319" s="134"/>
    </row>
    <row r="320" spans="1:13">
      <c r="A320" s="134"/>
      <c r="J320" s="135"/>
      <c r="K320" s="134"/>
      <c r="L320" s="134"/>
      <c r="M320" s="134"/>
    </row>
    <row r="321" spans="1:13">
      <c r="A321" s="134"/>
      <c r="J321" s="135"/>
      <c r="K321" s="134"/>
      <c r="L321" s="134"/>
      <c r="M321" s="134"/>
    </row>
    <row r="322" spans="1:13" s="134" customFormat="1">
      <c r="J322" s="135"/>
    </row>
    <row r="323" spans="1:13" s="134" customFormat="1">
      <c r="J323" s="135"/>
    </row>
    <row r="324" spans="1:13" s="134" customFormat="1">
      <c r="J324" s="135"/>
    </row>
    <row r="325" spans="1:13" s="134" customFormat="1">
      <c r="J325" s="135"/>
    </row>
    <row r="326" spans="1:13" s="134" customFormat="1">
      <c r="J326" s="135"/>
    </row>
    <row r="327" spans="1:13" s="134" customFormat="1">
      <c r="J327" s="135"/>
    </row>
    <row r="328" spans="1:13" s="134" customFormat="1">
      <c r="J328" s="135"/>
    </row>
    <row r="329" spans="1:13" s="134" customFormat="1">
      <c r="J329" s="135"/>
    </row>
    <row r="330" spans="1:13" s="134" customFormat="1">
      <c r="J330" s="135"/>
    </row>
    <row r="331" spans="1:13" s="134" customFormat="1">
      <c r="J331" s="135"/>
    </row>
    <row r="332" spans="1:13" s="134" customFormat="1">
      <c r="J332" s="135"/>
    </row>
  </sheetData>
  <mergeCells count="5">
    <mergeCell ref="A3:A6"/>
    <mergeCell ref="Q3:Q6"/>
    <mergeCell ref="E3:G3"/>
    <mergeCell ref="H3:J3"/>
    <mergeCell ref="H4:J4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1" orientation="portrait" r:id="rId1"/>
  <headerFooter alignWithMargins="0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view="pageBreakPreview" zoomScale="85" zoomScaleNormal="85" zoomScaleSheetLayoutView="85" workbookViewId="0">
      <pane ySplit="5" topLeftCell="A6" activePane="bottomLeft" state="frozen"/>
      <selection activeCell="S14" sqref="S14"/>
      <selection pane="bottomLeft" activeCell="L31" sqref="L31"/>
    </sheetView>
  </sheetViews>
  <sheetFormatPr defaultColWidth="6.875" defaultRowHeight="12"/>
  <cols>
    <col min="1" max="1" width="7.125" style="914" customWidth="1"/>
    <col min="2" max="2" width="6.25" style="958" customWidth="1"/>
    <col min="3" max="3" width="9.25" style="958" bestFit="1" customWidth="1"/>
    <col min="4" max="4" width="7.75" style="958" bestFit="1" customWidth="1"/>
    <col min="5" max="5" width="8.375" style="959" customWidth="1"/>
    <col min="6" max="6" width="8.125" style="959" bestFit="1" customWidth="1"/>
    <col min="7" max="7" width="8.875" style="958" bestFit="1" customWidth="1"/>
    <col min="8" max="8" width="10.5" style="958" bestFit="1" customWidth="1"/>
    <col min="9" max="9" width="8.625" style="958" bestFit="1" customWidth="1"/>
    <col min="10" max="10" width="9.5" style="958" bestFit="1" customWidth="1"/>
    <col min="11" max="11" width="10.625" style="958" bestFit="1" customWidth="1"/>
    <col min="12" max="12" width="8.75" style="958" bestFit="1" customWidth="1"/>
    <col min="13" max="13" width="9.5" style="958" bestFit="1" customWidth="1"/>
    <col min="14" max="14" width="7.125" style="960" customWidth="1"/>
    <col min="15" max="15" width="6.5" style="914" customWidth="1"/>
    <col min="16" max="16" width="10.5" style="958" bestFit="1" customWidth="1"/>
    <col min="17" max="17" width="12.875" style="958" customWidth="1"/>
    <col min="18" max="18" width="9.125" style="958" bestFit="1" customWidth="1"/>
    <col min="19" max="19" width="9.75" style="958" bestFit="1" customWidth="1"/>
    <col min="20" max="20" width="10.5" style="959" bestFit="1" customWidth="1"/>
    <col min="21" max="21" width="18" style="958" bestFit="1" customWidth="1"/>
    <col min="22" max="22" width="12.875" style="958" bestFit="1" customWidth="1"/>
    <col min="23" max="23" width="35.125" style="960" bestFit="1" customWidth="1"/>
    <col min="24" max="16384" width="6.875" style="923"/>
  </cols>
  <sheetData>
    <row r="1" spans="1:23" s="917" customFormat="1" ht="20.100000000000001" customHeight="1">
      <c r="A1" s="908" t="s">
        <v>484</v>
      </c>
      <c r="B1" s="915"/>
      <c r="C1" s="915"/>
      <c r="D1" s="915"/>
      <c r="E1" s="916"/>
      <c r="F1" s="916"/>
      <c r="G1" s="1084" t="s">
        <v>184</v>
      </c>
      <c r="H1" s="1084"/>
      <c r="I1" s="1084"/>
      <c r="J1" s="1084"/>
      <c r="K1" s="1084"/>
      <c r="L1" s="1084"/>
      <c r="M1" s="1084"/>
      <c r="N1" s="1084"/>
      <c r="O1" s="908" t="s">
        <v>485</v>
      </c>
      <c r="P1" s="915"/>
      <c r="Q1" s="915"/>
      <c r="R1" s="915"/>
      <c r="S1" s="915"/>
      <c r="T1" s="1084" t="s">
        <v>379</v>
      </c>
      <c r="U1" s="1084"/>
      <c r="V1" s="1084"/>
      <c r="W1" s="1084"/>
    </row>
    <row r="2" spans="1:23" ht="20.100000000000001" customHeight="1" thickBot="1">
      <c r="A2" s="909" t="s">
        <v>259</v>
      </c>
      <c r="B2" s="918"/>
      <c r="C2" s="918"/>
      <c r="D2" s="918"/>
      <c r="E2" s="918"/>
      <c r="F2" s="919"/>
      <c r="G2" s="918"/>
      <c r="H2" s="920"/>
      <c r="I2" s="921"/>
      <c r="J2" s="921"/>
      <c r="K2" s="921"/>
      <c r="L2" s="918"/>
      <c r="M2" s="918"/>
      <c r="N2" s="922" t="s">
        <v>136</v>
      </c>
      <c r="O2" s="909" t="s">
        <v>137</v>
      </c>
      <c r="P2" s="918"/>
      <c r="Q2" s="918"/>
      <c r="R2" s="918"/>
      <c r="S2" s="918"/>
      <c r="T2" s="920"/>
      <c r="U2" s="921"/>
      <c r="V2" s="918"/>
      <c r="W2" s="922" t="s">
        <v>41</v>
      </c>
    </row>
    <row r="3" spans="1:23" s="930" customFormat="1" ht="27" customHeight="1" thickTop="1">
      <c r="A3" s="910"/>
      <c r="B3" s="924" t="s">
        <v>138</v>
      </c>
      <c r="C3" s="925" t="s">
        <v>258</v>
      </c>
      <c r="D3" s="926" t="s">
        <v>462</v>
      </c>
      <c r="E3" s="1084" t="s">
        <v>465</v>
      </c>
      <c r="F3" s="1084"/>
      <c r="G3" s="1084" t="s">
        <v>466</v>
      </c>
      <c r="H3" s="1084"/>
      <c r="I3" s="1084"/>
      <c r="J3" s="1084"/>
      <c r="K3" s="1084"/>
      <c r="L3" s="1084"/>
      <c r="M3" s="1084"/>
      <c r="N3" s="925"/>
      <c r="O3" s="910"/>
      <c r="P3" s="1084" t="s">
        <v>467</v>
      </c>
      <c r="Q3" s="1084"/>
      <c r="R3" s="1084"/>
      <c r="S3" s="1084"/>
      <c r="T3" s="927" t="s">
        <v>139</v>
      </c>
      <c r="U3" s="928"/>
      <c r="V3" s="928"/>
      <c r="W3" s="929"/>
    </row>
    <row r="4" spans="1:23" s="930" customFormat="1" ht="27" customHeight="1">
      <c r="A4" s="910" t="s">
        <v>135</v>
      </c>
      <c r="B4" s="931" t="s">
        <v>266</v>
      </c>
      <c r="C4"/>
      <c r="D4" s="1084" t="s">
        <v>463</v>
      </c>
      <c r="E4" s="932" t="s">
        <v>42</v>
      </c>
      <c r="F4" s="933" t="s">
        <v>140</v>
      </c>
      <c r="G4" s="932" t="s">
        <v>141</v>
      </c>
      <c r="H4" s="882" t="s">
        <v>460</v>
      </c>
      <c r="I4" s="934" t="s">
        <v>142</v>
      </c>
      <c r="J4" s="935" t="s">
        <v>143</v>
      </c>
      <c r="K4" s="932" t="s">
        <v>144</v>
      </c>
      <c r="L4" s="936" t="s">
        <v>483</v>
      </c>
      <c r="M4" s="935" t="s">
        <v>43</v>
      </c>
      <c r="N4" s="929" t="s">
        <v>79</v>
      </c>
      <c r="O4" s="910" t="s">
        <v>135</v>
      </c>
      <c r="P4" s="1084"/>
      <c r="Q4" s="882" t="s">
        <v>44</v>
      </c>
      <c r="R4" s="937" t="s">
        <v>301</v>
      </c>
      <c r="S4" s="938" t="s">
        <v>45</v>
      </c>
      <c r="T4" s="1084"/>
      <c r="U4" s="932" t="s">
        <v>46</v>
      </c>
      <c r="V4" s="939" t="s">
        <v>47</v>
      </c>
      <c r="W4" s="929" t="s">
        <v>79</v>
      </c>
    </row>
    <row r="5" spans="1:23" s="942" customFormat="1" ht="27" customHeight="1">
      <c r="A5"/>
      <c r="B5" t="s">
        <v>260</v>
      </c>
      <c r="C5" t="s">
        <v>261</v>
      </c>
      <c r="D5" s="1084"/>
      <c r="E5" t="s">
        <v>13</v>
      </c>
      <c r="F5" t="s">
        <v>48</v>
      </c>
      <c r="G5" s="940" t="s">
        <v>262</v>
      </c>
      <c r="H5" t="s">
        <v>461</v>
      </c>
      <c r="I5" t="s">
        <v>263</v>
      </c>
      <c r="J5" s="940" t="s">
        <v>385</v>
      </c>
      <c r="K5" s="940" t="s">
        <v>264</v>
      </c>
      <c r="L5" s="941" t="s">
        <v>464</v>
      </c>
      <c r="M5" t="s">
        <v>265</v>
      </c>
      <c r="N5"/>
      <c r="O5"/>
      <c r="P5" s="1084"/>
      <c r="Q5" s="1073" t="s">
        <v>267</v>
      </c>
      <c r="R5" t="s">
        <v>268</v>
      </c>
      <c r="S5" t="s">
        <v>269</v>
      </c>
      <c r="T5" s="1084"/>
      <c r="U5" t="s">
        <v>270</v>
      </c>
      <c r="V5" t="s">
        <v>271</v>
      </c>
      <c r="W5"/>
    </row>
    <row r="6" spans="1:23" s="943" customFormat="1" ht="22.5" customHeight="1">
      <c r="A6" s="911">
        <v>2014</v>
      </c>
      <c r="B6" s="944">
        <v>7</v>
      </c>
      <c r="C6" s="945">
        <v>10697</v>
      </c>
      <c r="D6" s="945">
        <v>303</v>
      </c>
      <c r="E6" s="807">
        <v>143022</v>
      </c>
      <c r="F6" s="807">
        <v>36963</v>
      </c>
      <c r="G6" s="807">
        <v>31841</v>
      </c>
      <c r="H6" s="807">
        <v>61964</v>
      </c>
      <c r="I6" s="807">
        <v>10588</v>
      </c>
      <c r="J6" s="807">
        <v>38</v>
      </c>
      <c r="K6" s="807">
        <v>93</v>
      </c>
      <c r="L6" s="807">
        <v>0</v>
      </c>
      <c r="M6" s="946">
        <v>1535</v>
      </c>
      <c r="N6" s="947">
        <v>2014</v>
      </c>
      <c r="O6" s="911">
        <v>2014</v>
      </c>
      <c r="P6" s="948">
        <v>1215332</v>
      </c>
      <c r="Q6" s="807">
        <v>1190497</v>
      </c>
      <c r="R6" s="807">
        <v>24835</v>
      </c>
      <c r="S6" s="807">
        <v>0</v>
      </c>
      <c r="T6" s="807">
        <v>1550629</v>
      </c>
      <c r="U6" s="807">
        <v>1375882</v>
      </c>
      <c r="V6" s="807">
        <v>174747</v>
      </c>
      <c r="W6" s="947">
        <v>2014</v>
      </c>
    </row>
    <row r="7" spans="1:23" s="943" customFormat="1" ht="22.5" customHeight="1">
      <c r="A7" s="911">
        <v>2015</v>
      </c>
      <c r="B7" s="944">
        <v>7</v>
      </c>
      <c r="C7" s="945">
        <v>10440</v>
      </c>
      <c r="D7" s="945">
        <v>302</v>
      </c>
      <c r="E7" s="807">
        <v>152447</v>
      </c>
      <c r="F7" s="807">
        <v>41389</v>
      </c>
      <c r="G7" s="807">
        <v>34072</v>
      </c>
      <c r="H7" s="807">
        <v>63728</v>
      </c>
      <c r="I7" s="807">
        <v>11494</v>
      </c>
      <c r="J7" s="807">
        <v>31</v>
      </c>
      <c r="K7" s="807">
        <v>78</v>
      </c>
      <c r="L7" s="807">
        <v>0</v>
      </c>
      <c r="M7" s="946">
        <v>1655</v>
      </c>
      <c r="N7" s="947">
        <v>2015</v>
      </c>
      <c r="O7" s="911">
        <v>2015</v>
      </c>
      <c r="P7" s="948">
        <v>1178656</v>
      </c>
      <c r="Q7" s="807">
        <v>1155915</v>
      </c>
      <c r="R7" s="807">
        <v>22741</v>
      </c>
      <c r="S7" s="807">
        <v>0</v>
      </c>
      <c r="T7" s="807">
        <v>1635810</v>
      </c>
      <c r="U7" s="807">
        <v>1439108</v>
      </c>
      <c r="V7" s="807">
        <v>196702</v>
      </c>
      <c r="W7" s="947">
        <v>2015</v>
      </c>
    </row>
    <row r="8" spans="1:23" s="943" customFormat="1" ht="22.5" customHeight="1">
      <c r="A8" s="911">
        <v>2016</v>
      </c>
      <c r="B8" s="944">
        <v>7</v>
      </c>
      <c r="C8" s="945">
        <v>10122</v>
      </c>
      <c r="D8" s="945">
        <v>300</v>
      </c>
      <c r="E8" s="807">
        <v>153518</v>
      </c>
      <c r="F8" s="807">
        <v>42243</v>
      </c>
      <c r="G8" s="807">
        <v>37061</v>
      </c>
      <c r="H8" s="807">
        <v>62135</v>
      </c>
      <c r="I8" s="807">
        <v>9804</v>
      </c>
      <c r="J8" s="807">
        <v>31</v>
      </c>
      <c r="K8" s="807">
        <v>82</v>
      </c>
      <c r="L8" s="807">
        <v>0</v>
      </c>
      <c r="M8" s="946">
        <v>2161</v>
      </c>
      <c r="N8" s="947">
        <v>2016</v>
      </c>
      <c r="O8" s="911">
        <v>2016</v>
      </c>
      <c r="P8" s="948">
        <v>1178656</v>
      </c>
      <c r="Q8" s="807">
        <v>1155915</v>
      </c>
      <c r="R8" s="807">
        <v>22741</v>
      </c>
      <c r="S8" s="807">
        <v>0</v>
      </c>
      <c r="T8" s="807">
        <v>1690117</v>
      </c>
      <c r="U8" s="807">
        <v>1470591</v>
      </c>
      <c r="V8" s="807">
        <v>219527</v>
      </c>
      <c r="W8" s="947">
        <v>2016</v>
      </c>
    </row>
    <row r="9" spans="1:23" s="943" customFormat="1" ht="22.5" customHeight="1">
      <c r="A9" s="911">
        <v>2017</v>
      </c>
      <c r="B9" s="944">
        <v>7</v>
      </c>
      <c r="C9" s="945">
        <v>10003</v>
      </c>
      <c r="D9" s="945">
        <v>297</v>
      </c>
      <c r="E9" s="807">
        <v>154323</v>
      </c>
      <c r="F9" s="807">
        <v>40110</v>
      </c>
      <c r="G9" s="807">
        <v>41965</v>
      </c>
      <c r="H9" s="807">
        <v>60236</v>
      </c>
      <c r="I9" s="807">
        <v>10051</v>
      </c>
      <c r="J9" s="807">
        <v>31</v>
      </c>
      <c r="K9" s="807">
        <v>88</v>
      </c>
      <c r="L9" s="807">
        <v>0</v>
      </c>
      <c r="M9" s="946">
        <v>1842</v>
      </c>
      <c r="N9" s="947">
        <v>2017</v>
      </c>
      <c r="O9" s="911">
        <v>2017</v>
      </c>
      <c r="P9" s="948">
        <v>1433536</v>
      </c>
      <c r="Q9" s="807">
        <v>1413329</v>
      </c>
      <c r="R9" s="807">
        <v>20207</v>
      </c>
      <c r="S9" s="807">
        <v>0</v>
      </c>
      <c r="T9" s="807">
        <v>1816145</v>
      </c>
      <c r="U9" s="807">
        <v>1583824</v>
      </c>
      <c r="V9" s="807">
        <v>232321</v>
      </c>
      <c r="W9" s="947">
        <v>2017</v>
      </c>
    </row>
    <row r="10" spans="1:23" s="943" customFormat="1" ht="22.5" customHeight="1">
      <c r="A10" s="1016">
        <v>2018</v>
      </c>
      <c r="B10" s="945">
        <v>7</v>
      </c>
      <c r="C10" s="945">
        <v>9674</v>
      </c>
      <c r="D10" s="945">
        <v>426</v>
      </c>
      <c r="E10" s="807">
        <v>161724</v>
      </c>
      <c r="F10" s="807">
        <v>42450</v>
      </c>
      <c r="G10" s="807">
        <v>46563</v>
      </c>
      <c r="H10" s="807">
        <v>58828</v>
      </c>
      <c r="I10" s="807">
        <v>11713</v>
      </c>
      <c r="J10" s="807">
        <v>31</v>
      </c>
      <c r="K10" s="807">
        <v>88</v>
      </c>
      <c r="L10" s="807">
        <v>0</v>
      </c>
      <c r="M10" s="946">
        <v>2051</v>
      </c>
      <c r="N10" s="947">
        <v>2018</v>
      </c>
      <c r="O10" s="911">
        <v>2018</v>
      </c>
      <c r="P10" s="948">
        <v>1588165</v>
      </c>
      <c r="Q10" s="807">
        <v>1565647</v>
      </c>
      <c r="R10" s="807">
        <v>22518</v>
      </c>
      <c r="S10" s="807">
        <v>0</v>
      </c>
      <c r="T10" s="807">
        <v>1940282</v>
      </c>
      <c r="U10" s="807">
        <v>1700162</v>
      </c>
      <c r="V10" s="807">
        <v>240120</v>
      </c>
      <c r="W10" s="947">
        <v>2018</v>
      </c>
    </row>
    <row r="11" spans="1:23" s="943" customFormat="1" ht="22.5" customHeight="1">
      <c r="A11" s="1016">
        <v>2019</v>
      </c>
      <c r="B11" s="945">
        <v>7</v>
      </c>
      <c r="C11" s="945">
        <v>9485</v>
      </c>
      <c r="D11" s="945">
        <v>426</v>
      </c>
      <c r="E11" s="807">
        <v>168814</v>
      </c>
      <c r="F11" s="807">
        <v>42182</v>
      </c>
      <c r="G11" s="807">
        <v>52174</v>
      </c>
      <c r="H11" s="807">
        <v>59473</v>
      </c>
      <c r="I11" s="807">
        <v>12871</v>
      </c>
      <c r="J11" s="807">
        <v>0</v>
      </c>
      <c r="K11" s="807">
        <v>19</v>
      </c>
      <c r="L11" s="807">
        <v>0</v>
      </c>
      <c r="M11" s="946">
        <v>2095</v>
      </c>
      <c r="N11" s="947">
        <v>2019</v>
      </c>
      <c r="O11" s="911">
        <v>2019</v>
      </c>
      <c r="P11" s="948">
        <v>1736024</v>
      </c>
      <c r="Q11" s="807">
        <v>1711505</v>
      </c>
      <c r="R11" s="807">
        <v>24519</v>
      </c>
      <c r="S11" s="807">
        <v>0</v>
      </c>
      <c r="T11" s="807">
        <v>2124565</v>
      </c>
      <c r="U11" s="807">
        <v>1866060</v>
      </c>
      <c r="V11" s="807">
        <v>258505</v>
      </c>
      <c r="W11" s="947">
        <v>2019</v>
      </c>
    </row>
    <row r="12" spans="1:23" s="943" customFormat="1" ht="22.5" customHeight="1">
      <c r="A12" s="1016">
        <v>2020</v>
      </c>
      <c r="B12" s="945">
        <v>7</v>
      </c>
      <c r="C12" s="945">
        <v>9372</v>
      </c>
      <c r="D12" s="945">
        <v>407</v>
      </c>
      <c r="E12" s="807">
        <v>191724</v>
      </c>
      <c r="F12" s="807">
        <v>48878</v>
      </c>
      <c r="G12" s="807">
        <v>51851</v>
      </c>
      <c r="H12" s="807">
        <v>76025</v>
      </c>
      <c r="I12" s="807">
        <v>12515</v>
      </c>
      <c r="J12" s="807">
        <v>0</v>
      </c>
      <c r="K12" s="807">
        <v>22</v>
      </c>
      <c r="L12" s="807">
        <v>0</v>
      </c>
      <c r="M12" s="946">
        <v>2433</v>
      </c>
      <c r="N12" s="947">
        <v>2020</v>
      </c>
      <c r="O12" s="911">
        <v>2020</v>
      </c>
      <c r="P12" s="948">
        <f>SUM(Q12:S12)</f>
        <v>1999216</v>
      </c>
      <c r="Q12" s="807">
        <v>1973023</v>
      </c>
      <c r="R12" s="807">
        <v>26193</v>
      </c>
      <c r="S12" s="807">
        <v>0</v>
      </c>
      <c r="T12" s="807">
        <f>U12+V12</f>
        <v>2337015</v>
      </c>
      <c r="U12" s="807">
        <v>2020081</v>
      </c>
      <c r="V12" s="807">
        <v>316934</v>
      </c>
      <c r="W12" s="947">
        <v>2020</v>
      </c>
    </row>
    <row r="13" spans="1:23" s="943" customFormat="1" ht="22.5" customHeight="1">
      <c r="A13" s="1016">
        <v>2021</v>
      </c>
      <c r="B13" s="945">
        <v>7</v>
      </c>
      <c r="C13" s="945">
        <v>9219</v>
      </c>
      <c r="D13" s="945">
        <v>441</v>
      </c>
      <c r="E13" s="807">
        <v>217166</v>
      </c>
      <c r="F13" s="807">
        <v>52834</v>
      </c>
      <c r="G13" s="807">
        <v>72118</v>
      </c>
      <c r="H13" s="807">
        <v>76760</v>
      </c>
      <c r="I13" s="807">
        <v>12798</v>
      </c>
      <c r="J13" s="807">
        <v>0</v>
      </c>
      <c r="K13" s="807">
        <v>20</v>
      </c>
      <c r="L13" s="807">
        <v>0</v>
      </c>
      <c r="M13" s="946">
        <v>2636</v>
      </c>
      <c r="N13" s="947">
        <v>2021</v>
      </c>
      <c r="O13" s="911">
        <v>2021</v>
      </c>
      <c r="P13" s="948">
        <v>2281641</v>
      </c>
      <c r="Q13" s="807">
        <v>2254970</v>
      </c>
      <c r="R13" s="807">
        <v>26671</v>
      </c>
      <c r="S13" s="807">
        <v>0</v>
      </c>
      <c r="T13" s="807">
        <v>2592493</v>
      </c>
      <c r="U13" s="807">
        <v>2200485</v>
      </c>
      <c r="V13" s="807">
        <v>392008</v>
      </c>
      <c r="W13" s="947">
        <v>2021</v>
      </c>
    </row>
    <row r="14" spans="1:23" s="943" customFormat="1" ht="22.5" customHeight="1">
      <c r="A14" s="1016">
        <v>2022</v>
      </c>
      <c r="B14" s="945">
        <v>7</v>
      </c>
      <c r="C14" s="945">
        <v>8927</v>
      </c>
      <c r="D14" s="945">
        <v>442</v>
      </c>
      <c r="E14" s="807">
        <v>239415</v>
      </c>
      <c r="F14" s="807">
        <v>54473</v>
      </c>
      <c r="G14" s="807">
        <v>93743</v>
      </c>
      <c r="H14" s="807">
        <v>76566</v>
      </c>
      <c r="I14" s="807">
        <v>11180</v>
      </c>
      <c r="J14" s="807">
        <v>0</v>
      </c>
      <c r="K14" s="807">
        <v>24</v>
      </c>
      <c r="L14" s="807">
        <v>0</v>
      </c>
      <c r="M14" s="946">
        <v>3429</v>
      </c>
      <c r="N14" s="947">
        <v>2022</v>
      </c>
      <c r="O14" s="911">
        <v>2022</v>
      </c>
      <c r="P14" s="948">
        <v>2513876</v>
      </c>
      <c r="Q14" s="807">
        <v>2483793</v>
      </c>
      <c r="R14" s="807">
        <v>30083</v>
      </c>
      <c r="S14" s="807">
        <v>0</v>
      </c>
      <c r="T14" s="807">
        <v>2739306</v>
      </c>
      <c r="U14" s="807">
        <v>2379009</v>
      </c>
      <c r="V14" s="807">
        <v>360297</v>
      </c>
      <c r="W14" s="947">
        <v>2022</v>
      </c>
    </row>
    <row r="15" spans="1:23" s="943" customFormat="1" ht="22.5" customHeight="1">
      <c r="A15" s="1017">
        <v>2023</v>
      </c>
      <c r="B15" s="1074">
        <v>7</v>
      </c>
      <c r="C15" s="1074">
        <v>8677</v>
      </c>
      <c r="D15" s="1074">
        <v>443</v>
      </c>
      <c r="E15" s="1075">
        <v>230533</v>
      </c>
      <c r="F15" s="1075">
        <v>58805</v>
      </c>
      <c r="G15" s="1075">
        <v>82524</v>
      </c>
      <c r="H15" s="1075">
        <v>75312</v>
      </c>
      <c r="I15" s="1075">
        <v>10396</v>
      </c>
      <c r="J15" s="1075">
        <v>0</v>
      </c>
      <c r="K15" s="1075">
        <v>20</v>
      </c>
      <c r="L15" s="1075">
        <v>0</v>
      </c>
      <c r="M15" s="1076">
        <v>3476</v>
      </c>
      <c r="N15" s="949">
        <v>2023</v>
      </c>
      <c r="O15" s="1077">
        <v>2023</v>
      </c>
      <c r="P15" s="1078">
        <v>2558432</v>
      </c>
      <c r="Q15" s="1075">
        <v>2525094</v>
      </c>
      <c r="R15" s="1075">
        <v>33338</v>
      </c>
      <c r="S15" s="1075">
        <v>0</v>
      </c>
      <c r="T15" s="1075">
        <v>2951079</v>
      </c>
      <c r="U15" s="1075">
        <v>2599696</v>
      </c>
      <c r="V15" s="1075">
        <v>351383</v>
      </c>
      <c r="W15" s="949">
        <v>2023</v>
      </c>
    </row>
    <row r="16" spans="1:23" s="943" customFormat="1" ht="12.75">
      <c r="A16" s="912" t="s">
        <v>401</v>
      </c>
      <c r="B16" s="950"/>
      <c r="C16" s="950"/>
      <c r="D16" s="950"/>
      <c r="E16" s="950"/>
      <c r="F16" s="950"/>
      <c r="G16" s="950"/>
      <c r="H16" s="950"/>
      <c r="I16" s="950"/>
      <c r="J16" s="950"/>
      <c r="K16" s="950"/>
      <c r="L16" s="950"/>
      <c r="M16" s="950"/>
      <c r="N16" s="951" t="s">
        <v>402</v>
      </c>
      <c r="O16" s="912" t="s">
        <v>401</v>
      </c>
      <c r="P16" s="950"/>
      <c r="Q16" s="950"/>
      <c r="R16" s="950"/>
      <c r="S16" s="950"/>
      <c r="T16" s="950"/>
      <c r="U16" s="950"/>
      <c r="V16" s="950"/>
      <c r="W16" s="951" t="s">
        <v>402</v>
      </c>
    </row>
    <row r="17" spans="1:23" s="957" customFormat="1" ht="14.1" customHeight="1">
      <c r="A17" s="913"/>
      <c r="B17" s="952"/>
      <c r="C17" s="952"/>
      <c r="D17" s="952"/>
      <c r="E17" s="952"/>
      <c r="F17" s="952"/>
      <c r="G17" s="953"/>
      <c r="H17" s="953"/>
      <c r="I17" s="953"/>
      <c r="J17" s="953"/>
      <c r="K17" s="953"/>
      <c r="L17" s="953"/>
      <c r="M17" s="953"/>
      <c r="N17" s="954"/>
      <c r="O17" s="955"/>
      <c r="P17" s="953"/>
      <c r="Q17" s="953"/>
      <c r="R17" s="953"/>
      <c r="S17" s="953"/>
      <c r="T17" s="956"/>
      <c r="U17" s="953"/>
      <c r="V17" s="953"/>
      <c r="W17" s="954"/>
    </row>
    <row r="18" spans="1:23" s="957" customFormat="1">
      <c r="A18" s="914"/>
      <c r="B18" s="958"/>
      <c r="C18" s="958"/>
      <c r="D18" s="958"/>
      <c r="E18" s="959"/>
      <c r="F18" s="959"/>
      <c r="G18" s="958"/>
      <c r="H18" s="958"/>
      <c r="I18" s="958"/>
      <c r="J18" s="958"/>
      <c r="K18" s="958"/>
      <c r="L18" s="958"/>
      <c r="M18" s="958"/>
      <c r="N18" s="960"/>
      <c r="O18" s="914"/>
      <c r="P18" s="958"/>
      <c r="Q18" s="958"/>
      <c r="R18" s="958"/>
      <c r="S18" s="958"/>
      <c r="T18" s="959"/>
      <c r="U18" s="958"/>
      <c r="V18" s="958"/>
      <c r="W18" s="960"/>
    </row>
  </sheetData>
  <mergeCells count="8">
    <mergeCell ref="D4:D5"/>
    <mergeCell ref="P4:P5"/>
    <mergeCell ref="T4:T5"/>
    <mergeCell ref="G1:N1"/>
    <mergeCell ref="T1:W1"/>
    <mergeCell ref="E3:F3"/>
    <mergeCell ref="G3:M3"/>
    <mergeCell ref="P3:S3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2" fitToWidth="0" fitToHeight="0" orientation="portrait" r:id="rId1"/>
  <headerFooter alignWithMargins="0"/>
  <colBreaks count="3" manualBreakCount="3">
    <brk id="8" max="1048575" man="1"/>
    <brk id="14" max="1048575" man="1"/>
    <brk id="1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view="pageBreakPreview" zoomScale="85" zoomScaleSheetLayoutView="85" workbookViewId="0">
      <pane xSplit="1" ySplit="6" topLeftCell="B7" activePane="bottomRight" state="frozen"/>
      <selection activeCell="D13" sqref="D13"/>
      <selection pane="topRight" activeCell="D13" sqref="D13"/>
      <selection pane="bottomLeft" activeCell="D13" sqref="D13"/>
      <selection pane="bottomRight" activeCell="T4" sqref="T4"/>
    </sheetView>
  </sheetViews>
  <sheetFormatPr defaultRowHeight="12"/>
  <cols>
    <col min="1" max="1" width="6.375" style="692" customWidth="1"/>
    <col min="2" max="2" width="6.75" style="692" bestFit="1" customWidth="1"/>
    <col min="3" max="3" width="6.25" style="692" customWidth="1"/>
    <col min="4" max="4" width="7.875" style="692" customWidth="1"/>
    <col min="5" max="5" width="5.375" style="692" customWidth="1"/>
    <col min="6" max="6" width="6.125" style="692" customWidth="1"/>
    <col min="7" max="7" width="5.875" style="692" customWidth="1"/>
    <col min="8" max="8" width="7" style="692" customWidth="1"/>
    <col min="9" max="9" width="6.5" style="692" customWidth="1"/>
    <col min="10" max="10" width="7.5" style="692" customWidth="1"/>
    <col min="11" max="11" width="6.625" style="692" customWidth="1"/>
    <col min="12" max="12" width="7.125" style="692" customWidth="1"/>
    <col min="13" max="15" width="7.625" style="692" customWidth="1"/>
    <col min="16" max="17" width="5.625" style="692" customWidth="1"/>
    <col min="18" max="18" width="5.375" style="692" customWidth="1"/>
    <col min="19" max="20" width="7.625" style="692" customWidth="1"/>
    <col min="21" max="21" width="9.25" style="692" customWidth="1"/>
    <col min="22" max="16384" width="9" style="695"/>
  </cols>
  <sheetData>
    <row r="1" spans="1:21" s="668" customFormat="1" ht="20.100000000000001" customHeight="1">
      <c r="A1" s="667" t="s">
        <v>454</v>
      </c>
      <c r="B1" s="667"/>
      <c r="C1" s="667"/>
      <c r="D1" s="698"/>
      <c r="E1" s="667"/>
      <c r="F1" s="667"/>
      <c r="G1" s="667"/>
      <c r="H1" s="667"/>
      <c r="I1" s="667"/>
      <c r="J1" s="667"/>
      <c r="K1" s="667"/>
      <c r="L1" s="667" t="s">
        <v>187</v>
      </c>
      <c r="M1" s="667"/>
      <c r="N1" s="667"/>
      <c r="O1" s="667"/>
      <c r="P1" s="667"/>
      <c r="Q1" s="667"/>
      <c r="R1" s="667"/>
      <c r="S1" s="667"/>
      <c r="T1" s="667"/>
      <c r="U1" s="667"/>
    </row>
    <row r="2" spans="1:21" s="701" customFormat="1" ht="20.100000000000001" customHeight="1" thickBot="1">
      <c r="A2" s="691" t="s">
        <v>296</v>
      </c>
      <c r="B2" s="691"/>
      <c r="C2" s="699"/>
      <c r="D2" s="691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700" t="s">
        <v>185</v>
      </c>
    </row>
    <row r="3" spans="1:21" s="332" customFormat="1" ht="27.75" customHeight="1" thickTop="1">
      <c r="A3" s="702"/>
      <c r="B3" s="1084" t="s">
        <v>420</v>
      </c>
      <c r="C3" s="1084" t="s">
        <v>386</v>
      </c>
      <c r="D3" s="703" t="s">
        <v>272</v>
      </c>
      <c r="E3" s="704"/>
      <c r="F3" s="704"/>
      <c r="G3" s="705"/>
      <c r="H3" s="1084" t="s">
        <v>387</v>
      </c>
      <c r="I3" s="1084" t="s">
        <v>273</v>
      </c>
      <c r="J3" s="1084"/>
      <c r="K3" s="1084"/>
      <c r="L3" s="1084" t="s">
        <v>453</v>
      </c>
      <c r="M3" s="1084"/>
      <c r="N3" s="1084"/>
      <c r="O3" s="1084" t="s">
        <v>274</v>
      </c>
      <c r="P3" s="1084"/>
      <c r="Q3" s="1084"/>
      <c r="R3" s="1084"/>
      <c r="S3" s="706" t="s">
        <v>275</v>
      </c>
      <c r="T3" s="706" t="s">
        <v>276</v>
      </c>
      <c r="U3" s="707"/>
    </row>
    <row r="4" spans="1:21" s="332" customFormat="1" ht="23.1" customHeight="1">
      <c r="A4" s="1084" t="s">
        <v>135</v>
      </c>
      <c r="B4" s="1084"/>
      <c r="C4" s="1084"/>
      <c r="D4" s="1084" t="s">
        <v>409</v>
      </c>
      <c r="E4" s="1084" t="s">
        <v>277</v>
      </c>
      <c r="F4" s="1084" t="s">
        <v>278</v>
      </c>
      <c r="G4" s="1084" t="s">
        <v>279</v>
      </c>
      <c r="H4" s="1084"/>
      <c r="I4" s="1084" t="s">
        <v>409</v>
      </c>
      <c r="J4" s="1084" t="s">
        <v>280</v>
      </c>
      <c r="K4" s="1084" t="s">
        <v>302</v>
      </c>
      <c r="L4" s="1084" t="s">
        <v>409</v>
      </c>
      <c r="M4" s="1084" t="s">
        <v>280</v>
      </c>
      <c r="N4" s="1084" t="s">
        <v>302</v>
      </c>
      <c r="O4" s="1084" t="s">
        <v>409</v>
      </c>
      <c r="P4" s="1084" t="s">
        <v>281</v>
      </c>
      <c r="Q4" s="1084" t="s">
        <v>282</v>
      </c>
      <c r="R4" s="1084" t="s">
        <v>283</v>
      </c>
      <c r="S4" s="708" t="s">
        <v>284</v>
      </c>
      <c r="T4" s="708" t="s">
        <v>284</v>
      </c>
      <c r="U4" s="1084" t="s">
        <v>186</v>
      </c>
    </row>
    <row r="5" spans="1:21" s="332" customFormat="1" ht="18.75" customHeight="1">
      <c r="A5" s="1084"/>
      <c r="B5" s="1084" t="s">
        <v>287</v>
      </c>
      <c r="C5" s="1084"/>
      <c r="D5" s="1084"/>
      <c r="E5" s="1084"/>
      <c r="F5" s="1084"/>
      <c r="G5" s="1084"/>
      <c r="H5" s="1084"/>
      <c r="I5" s="1084"/>
      <c r="J5" s="1084"/>
      <c r="K5" s="1084"/>
      <c r="L5" s="1084"/>
      <c r="M5" s="1084"/>
      <c r="N5" s="1084"/>
      <c r="O5" s="1084"/>
      <c r="P5" s="1084"/>
      <c r="Q5" s="1084"/>
      <c r="R5" s="1084"/>
      <c r="S5" s="709" t="s">
        <v>285</v>
      </c>
      <c r="T5" s="1084" t="s">
        <v>286</v>
      </c>
      <c r="U5" s="1084"/>
    </row>
    <row r="6" spans="1:21" s="716" customFormat="1" ht="27" customHeight="1">
      <c r="A6" s="710"/>
      <c r="B6" s="1084"/>
      <c r="C6" s="1084"/>
      <c r="D6" s="295" t="s">
        <v>416</v>
      </c>
      <c r="E6" s="711" t="s">
        <v>288</v>
      </c>
      <c r="F6" s="712" t="s">
        <v>289</v>
      </c>
      <c r="G6" s="712" t="s">
        <v>290</v>
      </c>
      <c r="H6" s="1084"/>
      <c r="I6" s="295" t="s">
        <v>416</v>
      </c>
      <c r="J6" s="711" t="s">
        <v>291</v>
      </c>
      <c r="K6" s="711" t="s">
        <v>389</v>
      </c>
      <c r="L6" s="295" t="s">
        <v>416</v>
      </c>
      <c r="M6" s="713" t="s">
        <v>388</v>
      </c>
      <c r="N6" s="714" t="s">
        <v>390</v>
      </c>
      <c r="O6" s="295" t="s">
        <v>416</v>
      </c>
      <c r="P6" s="711" t="s">
        <v>292</v>
      </c>
      <c r="Q6" s="711" t="s">
        <v>293</v>
      </c>
      <c r="R6" s="711" t="s">
        <v>294</v>
      </c>
      <c r="S6" s="711" t="s">
        <v>295</v>
      </c>
      <c r="T6" s="1084"/>
      <c r="U6" s="715"/>
    </row>
    <row r="7" spans="1:21" s="722" customFormat="1" ht="43.5" customHeight="1">
      <c r="A7" s="717">
        <v>2014</v>
      </c>
      <c r="B7" s="718">
        <f>SUM(C7+D7+I7+L7+O7+H7+S7+T7)</f>
        <v>3194</v>
      </c>
      <c r="C7" s="719">
        <v>905</v>
      </c>
      <c r="D7" s="719">
        <f>SUM(E7:G7)</f>
        <v>681</v>
      </c>
      <c r="E7" s="719">
        <v>256</v>
      </c>
      <c r="F7" s="719">
        <v>286</v>
      </c>
      <c r="G7" s="719">
        <v>139</v>
      </c>
      <c r="H7" s="719">
        <v>32</v>
      </c>
      <c r="I7" s="719">
        <v>439</v>
      </c>
      <c r="J7" s="719">
        <v>187</v>
      </c>
      <c r="K7" s="719">
        <v>252</v>
      </c>
      <c r="L7" s="719">
        <v>487</v>
      </c>
      <c r="M7" s="719">
        <v>487</v>
      </c>
      <c r="N7" s="720">
        <v>0</v>
      </c>
      <c r="O7" s="719">
        <v>191</v>
      </c>
      <c r="P7" s="719">
        <v>40</v>
      </c>
      <c r="Q7" s="719">
        <v>79</v>
      </c>
      <c r="R7" s="719">
        <v>72</v>
      </c>
      <c r="S7" s="719">
        <v>151</v>
      </c>
      <c r="T7" s="719">
        <v>308</v>
      </c>
      <c r="U7" s="721">
        <v>2014</v>
      </c>
    </row>
    <row r="8" spans="1:21" s="722" customFormat="1" ht="43.5" customHeight="1">
      <c r="A8" s="717">
        <v>2015</v>
      </c>
      <c r="B8" s="718">
        <f>SUM(C8+D8+I8+L8+O8+H8+S8+T8)</f>
        <v>3688</v>
      </c>
      <c r="C8" s="719">
        <v>1127</v>
      </c>
      <c r="D8" s="719">
        <f>SUM(E8:G8)</f>
        <v>900</v>
      </c>
      <c r="E8" s="719">
        <v>407</v>
      </c>
      <c r="F8" s="719">
        <v>301</v>
      </c>
      <c r="G8" s="719">
        <v>192</v>
      </c>
      <c r="H8" s="719">
        <v>29</v>
      </c>
      <c r="I8" s="719">
        <v>461</v>
      </c>
      <c r="J8" s="719">
        <v>188</v>
      </c>
      <c r="K8" s="719">
        <v>273</v>
      </c>
      <c r="L8" s="719">
        <v>555</v>
      </c>
      <c r="M8" s="719">
        <v>554</v>
      </c>
      <c r="N8" s="720">
        <v>1</v>
      </c>
      <c r="O8" s="719">
        <v>175</v>
      </c>
      <c r="P8" s="719">
        <v>36</v>
      </c>
      <c r="Q8" s="719">
        <v>77</v>
      </c>
      <c r="R8" s="719">
        <v>62</v>
      </c>
      <c r="S8" s="719">
        <v>118</v>
      </c>
      <c r="T8" s="719">
        <v>323</v>
      </c>
      <c r="U8" s="721">
        <v>2015</v>
      </c>
    </row>
    <row r="9" spans="1:21" s="722" customFormat="1" ht="43.5" customHeight="1">
      <c r="A9" s="717">
        <v>2016</v>
      </c>
      <c r="B9" s="718">
        <f>SUM(C9+D9+I9+L9+O9+H9+S9+T9)</f>
        <v>3848</v>
      </c>
      <c r="C9" s="719">
        <v>1104</v>
      </c>
      <c r="D9" s="719">
        <f>SUM(E9:G9)</f>
        <v>940</v>
      </c>
      <c r="E9" s="719">
        <v>428</v>
      </c>
      <c r="F9" s="719">
        <v>325</v>
      </c>
      <c r="G9" s="719">
        <v>187</v>
      </c>
      <c r="H9" s="719">
        <v>29</v>
      </c>
      <c r="I9" s="719">
        <v>469</v>
      </c>
      <c r="J9" s="719">
        <v>188</v>
      </c>
      <c r="K9" s="719">
        <v>281</v>
      </c>
      <c r="L9" s="719">
        <v>620</v>
      </c>
      <c r="M9" s="719">
        <v>607</v>
      </c>
      <c r="N9" s="720">
        <v>13</v>
      </c>
      <c r="O9" s="719">
        <v>203</v>
      </c>
      <c r="P9" s="719">
        <v>45</v>
      </c>
      <c r="Q9" s="719">
        <v>99</v>
      </c>
      <c r="R9" s="719">
        <v>59</v>
      </c>
      <c r="S9" s="719">
        <v>116</v>
      </c>
      <c r="T9" s="719">
        <v>367</v>
      </c>
      <c r="U9" s="721">
        <v>2016</v>
      </c>
    </row>
    <row r="10" spans="1:21" s="722" customFormat="1" ht="43.5" customHeight="1">
      <c r="A10" s="717">
        <v>2017</v>
      </c>
      <c r="B10" s="723">
        <v>3897</v>
      </c>
      <c r="C10" s="719">
        <v>1075</v>
      </c>
      <c r="D10" s="719">
        <v>947</v>
      </c>
      <c r="E10" s="719">
        <v>413</v>
      </c>
      <c r="F10" s="719">
        <v>346</v>
      </c>
      <c r="G10" s="719">
        <v>188</v>
      </c>
      <c r="H10" s="719">
        <v>32</v>
      </c>
      <c r="I10" s="719">
        <v>487</v>
      </c>
      <c r="J10" s="719">
        <v>192</v>
      </c>
      <c r="K10" s="719">
        <v>295</v>
      </c>
      <c r="L10" s="719">
        <v>659</v>
      </c>
      <c r="M10" s="719">
        <v>628</v>
      </c>
      <c r="N10" s="719">
        <v>31</v>
      </c>
      <c r="O10" s="720">
        <v>198</v>
      </c>
      <c r="P10" s="719">
        <v>44</v>
      </c>
      <c r="Q10" s="719">
        <v>99</v>
      </c>
      <c r="R10" s="719">
        <v>55</v>
      </c>
      <c r="S10" s="719">
        <v>117</v>
      </c>
      <c r="T10" s="719">
        <v>382</v>
      </c>
      <c r="U10" s="721">
        <v>2017</v>
      </c>
    </row>
    <row r="11" spans="1:21" s="722" customFormat="1" ht="43.5" customHeight="1">
      <c r="A11" s="717">
        <v>2018</v>
      </c>
      <c r="B11" s="723">
        <v>3951</v>
      </c>
      <c r="C11" s="719">
        <v>1175</v>
      </c>
      <c r="D11" s="719">
        <v>962</v>
      </c>
      <c r="E11" s="719">
        <v>413</v>
      </c>
      <c r="F11" s="719">
        <v>359</v>
      </c>
      <c r="G11" s="719">
        <v>190</v>
      </c>
      <c r="H11" s="719">
        <v>35</v>
      </c>
      <c r="I11" s="719">
        <v>457</v>
      </c>
      <c r="J11" s="719">
        <v>173</v>
      </c>
      <c r="K11" s="719">
        <v>284</v>
      </c>
      <c r="L11" s="719">
        <v>624</v>
      </c>
      <c r="M11" s="719">
        <v>596</v>
      </c>
      <c r="N11" s="719">
        <v>28</v>
      </c>
      <c r="O11" s="720">
        <v>196</v>
      </c>
      <c r="P11" s="719">
        <v>43</v>
      </c>
      <c r="Q11" s="719">
        <v>99</v>
      </c>
      <c r="R11" s="719">
        <v>54</v>
      </c>
      <c r="S11" s="719">
        <v>113</v>
      </c>
      <c r="T11" s="719">
        <v>389</v>
      </c>
      <c r="U11" s="721">
        <v>2018</v>
      </c>
    </row>
    <row r="12" spans="1:21" s="722" customFormat="1" ht="43.5" customHeight="1">
      <c r="A12" s="885">
        <v>2019</v>
      </c>
      <c r="B12" s="886">
        <v>4053</v>
      </c>
      <c r="C12" s="887">
        <v>1122</v>
      </c>
      <c r="D12" s="888">
        <v>982</v>
      </c>
      <c r="E12" s="887">
        <v>417</v>
      </c>
      <c r="F12" s="887">
        <v>366</v>
      </c>
      <c r="G12" s="887">
        <v>199</v>
      </c>
      <c r="H12" s="887">
        <v>46</v>
      </c>
      <c r="I12" s="888">
        <v>452</v>
      </c>
      <c r="J12" s="887">
        <v>158</v>
      </c>
      <c r="K12" s="887">
        <v>294</v>
      </c>
      <c r="L12" s="888">
        <v>713</v>
      </c>
      <c r="M12" s="887">
        <v>685</v>
      </c>
      <c r="N12" s="887">
        <v>28</v>
      </c>
      <c r="O12" s="888">
        <v>195</v>
      </c>
      <c r="P12" s="887">
        <v>41</v>
      </c>
      <c r="Q12" s="887">
        <v>93</v>
      </c>
      <c r="R12" s="887">
        <v>61</v>
      </c>
      <c r="S12" s="887">
        <v>139</v>
      </c>
      <c r="T12" s="887">
        <v>404</v>
      </c>
      <c r="U12" s="889">
        <v>2019</v>
      </c>
    </row>
    <row r="13" spans="1:21" s="1018" customFormat="1" ht="43.5" customHeight="1">
      <c r="A13" s="885">
        <v>2020</v>
      </c>
      <c r="B13" s="886">
        <f>SUM(C13,D13,H13,I13,L13,O13,S13,T13)</f>
        <v>4125</v>
      </c>
      <c r="C13" s="887">
        <v>1125</v>
      </c>
      <c r="D13" s="888">
        <f>SUM(E13:G13)</f>
        <v>992</v>
      </c>
      <c r="E13" s="887">
        <v>419</v>
      </c>
      <c r="F13" s="887">
        <v>372</v>
      </c>
      <c r="G13" s="887">
        <v>201</v>
      </c>
      <c r="H13" s="887">
        <v>48</v>
      </c>
      <c r="I13" s="888">
        <f>SUM(J13,K13)</f>
        <v>457</v>
      </c>
      <c r="J13" s="887">
        <v>160</v>
      </c>
      <c r="K13" s="887">
        <v>297</v>
      </c>
      <c r="L13" s="888">
        <f>SUM(M13:N13)</f>
        <v>738</v>
      </c>
      <c r="M13" s="887">
        <v>710</v>
      </c>
      <c r="N13" s="887">
        <v>28</v>
      </c>
      <c r="O13" s="888">
        <f>SUM(P13:R13)</f>
        <v>198</v>
      </c>
      <c r="P13" s="887">
        <v>42</v>
      </c>
      <c r="Q13" s="887">
        <v>94</v>
      </c>
      <c r="R13" s="887">
        <v>62</v>
      </c>
      <c r="S13" s="887">
        <v>146</v>
      </c>
      <c r="T13" s="887">
        <v>421</v>
      </c>
      <c r="U13" s="889">
        <v>2020</v>
      </c>
    </row>
    <row r="14" spans="1:21" s="1018" customFormat="1" ht="43.5" customHeight="1">
      <c r="A14" s="885">
        <v>2021</v>
      </c>
      <c r="B14" s="886">
        <f>SUM(C14,D14,H14,I14,L14,O14,S14,T14)</f>
        <v>4240</v>
      </c>
      <c r="C14" s="887">
        <v>1129</v>
      </c>
      <c r="D14" s="888">
        <f>SUM(E14:G14)</f>
        <v>1086</v>
      </c>
      <c r="E14" s="887">
        <v>443</v>
      </c>
      <c r="F14" s="887">
        <v>413</v>
      </c>
      <c r="G14" s="887">
        <v>230</v>
      </c>
      <c r="H14" s="887">
        <v>51</v>
      </c>
      <c r="I14" s="888">
        <f>SUM(J14,K14)</f>
        <v>453</v>
      </c>
      <c r="J14" s="887">
        <v>153</v>
      </c>
      <c r="K14" s="887">
        <v>300</v>
      </c>
      <c r="L14" s="888">
        <f>SUM(M14:N14)</f>
        <v>819</v>
      </c>
      <c r="M14" s="887">
        <v>793</v>
      </c>
      <c r="N14" s="887">
        <v>26</v>
      </c>
      <c r="O14" s="888">
        <f>SUM(P14:R14)</f>
        <v>181</v>
      </c>
      <c r="P14" s="887">
        <v>41</v>
      </c>
      <c r="Q14" s="887">
        <v>74</v>
      </c>
      <c r="R14" s="887">
        <v>66</v>
      </c>
      <c r="S14" s="887">
        <v>127</v>
      </c>
      <c r="T14" s="887">
        <v>394</v>
      </c>
      <c r="U14" s="889">
        <v>2021</v>
      </c>
    </row>
    <row r="15" spans="1:21" s="1018" customFormat="1" ht="43.5" customHeight="1">
      <c r="A15" s="885">
        <v>2022</v>
      </c>
      <c r="B15" s="886">
        <v>4278</v>
      </c>
      <c r="C15" s="887">
        <v>1131</v>
      </c>
      <c r="D15" s="888">
        <v>1095</v>
      </c>
      <c r="E15" s="887">
        <v>447</v>
      </c>
      <c r="F15" s="887">
        <v>415</v>
      </c>
      <c r="G15" s="887">
        <v>233</v>
      </c>
      <c r="H15" s="887">
        <v>52</v>
      </c>
      <c r="I15" s="888">
        <v>452</v>
      </c>
      <c r="J15" s="887">
        <v>152</v>
      </c>
      <c r="K15" s="887">
        <v>300</v>
      </c>
      <c r="L15" s="888">
        <v>833</v>
      </c>
      <c r="M15" s="887">
        <v>807</v>
      </c>
      <c r="N15" s="887">
        <v>26</v>
      </c>
      <c r="O15" s="888">
        <v>184</v>
      </c>
      <c r="P15" s="887">
        <v>42</v>
      </c>
      <c r="Q15" s="887">
        <v>74</v>
      </c>
      <c r="R15" s="887">
        <v>68</v>
      </c>
      <c r="S15" s="887">
        <v>127</v>
      </c>
      <c r="T15" s="887">
        <v>404</v>
      </c>
      <c r="U15" s="889">
        <v>2022</v>
      </c>
    </row>
    <row r="16" spans="1:21" s="1018" customFormat="1" ht="43.5" customHeight="1">
      <c r="A16" s="1079">
        <v>2023</v>
      </c>
      <c r="B16" s="1080">
        <v>4364</v>
      </c>
      <c r="C16" s="1081">
        <v>1132</v>
      </c>
      <c r="D16" s="1082">
        <v>1107</v>
      </c>
      <c r="E16" s="1081">
        <v>449</v>
      </c>
      <c r="F16" s="1081">
        <v>418</v>
      </c>
      <c r="G16" s="1081">
        <v>240</v>
      </c>
      <c r="H16" s="1081">
        <v>52</v>
      </c>
      <c r="I16" s="1082">
        <v>452</v>
      </c>
      <c r="J16" s="1081">
        <v>152</v>
      </c>
      <c r="K16" s="1081">
        <v>300</v>
      </c>
      <c r="L16" s="1082">
        <v>891</v>
      </c>
      <c r="M16" s="1081">
        <v>865</v>
      </c>
      <c r="N16" s="1081">
        <v>26</v>
      </c>
      <c r="O16" s="1082">
        <v>185</v>
      </c>
      <c r="P16" s="1081">
        <v>41</v>
      </c>
      <c r="Q16" s="1081">
        <v>74</v>
      </c>
      <c r="R16" s="1081">
        <v>70</v>
      </c>
      <c r="S16" s="1081">
        <v>127</v>
      </c>
      <c r="T16" s="1081">
        <v>418</v>
      </c>
      <c r="U16">
        <v>2023</v>
      </c>
    </row>
    <row r="17" spans="1:21" s="726" customFormat="1" ht="15">
      <c r="A17" s="697" t="s">
        <v>401</v>
      </c>
      <c r="B17" s="724"/>
      <c r="C17" s="724"/>
      <c r="D17" s="725"/>
      <c r="E17" s="724"/>
      <c r="F17" s="724"/>
      <c r="G17" s="724"/>
      <c r="H17" s="724"/>
      <c r="I17" s="725"/>
      <c r="J17" s="724"/>
      <c r="K17" s="724"/>
      <c r="L17" s="1084" t="s">
        <v>404</v>
      </c>
      <c r="M17" s="1084"/>
      <c r="N17" s="1084"/>
      <c r="O17" s="1084"/>
      <c r="P17" s="1084"/>
      <c r="Q17" s="1084"/>
      <c r="R17" s="1084"/>
      <c r="S17" s="1084"/>
      <c r="T17" s="1084"/>
      <c r="U17" s="1084"/>
    </row>
    <row r="18" spans="1:21" s="728" customFormat="1" ht="15" customHeight="1">
      <c r="A18" s="727" t="s">
        <v>395</v>
      </c>
      <c r="C18" s="729"/>
      <c r="D18" s="729"/>
      <c r="E18" s="729"/>
      <c r="F18" s="729"/>
      <c r="G18" s="729"/>
      <c r="H18" s="729"/>
      <c r="I18" s="730"/>
      <c r="J18" s="729"/>
      <c r="K18" s="729"/>
      <c r="L18" s="729"/>
      <c r="M18" s="729"/>
      <c r="N18" s="729"/>
      <c r="O18" s="729"/>
      <c r="P18" s="729"/>
      <c r="Q18" s="729"/>
      <c r="R18" s="729"/>
      <c r="S18" s="729"/>
      <c r="T18" s="729"/>
      <c r="U18" s="729"/>
    </row>
    <row r="19" spans="1:21" s="728" customFormat="1" ht="16.5" customHeight="1">
      <c r="A19" s="692"/>
      <c r="B19" s="695"/>
      <c r="C19" s="692"/>
      <c r="D19" s="692"/>
      <c r="E19" s="692"/>
      <c r="F19" s="692"/>
      <c r="G19" s="692"/>
      <c r="H19" s="692"/>
      <c r="I19" s="731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  <c r="U19" s="692"/>
    </row>
    <row r="20" spans="1:21" ht="14.45" customHeight="1">
      <c r="I20" s="731"/>
    </row>
    <row r="21" spans="1:21" ht="14.45" customHeight="1">
      <c r="I21" s="731"/>
    </row>
    <row r="22" spans="1:21" ht="14.45" customHeight="1">
      <c r="I22" s="731"/>
    </row>
    <row r="23" spans="1:21" ht="19.5" customHeight="1">
      <c r="I23" s="731"/>
    </row>
    <row r="24" spans="1:21" ht="14.45" customHeight="1">
      <c r="I24" s="731"/>
    </row>
    <row r="25" spans="1:21" ht="14.45" customHeight="1">
      <c r="I25" s="731"/>
    </row>
    <row r="26" spans="1:21" ht="14.45" customHeight="1"/>
    <row r="27" spans="1:21" ht="14.45" customHeight="1"/>
    <row r="28" spans="1:21" ht="18.75" customHeight="1"/>
    <row r="29" spans="1:21" ht="14.45" customHeight="1"/>
    <row r="30" spans="1:21" ht="14.45" customHeight="1"/>
    <row r="31" spans="1:21" ht="14.45" customHeight="1"/>
    <row r="32" spans="1:21" ht="14.45" customHeight="1"/>
    <row r="33" ht="18.75" customHeight="1"/>
    <row r="34" ht="14.45" customHeight="1"/>
    <row r="35" ht="14.45" customHeight="1"/>
    <row r="36" ht="14.45" customHeight="1"/>
    <row r="37" ht="14.45" customHeight="1"/>
    <row r="38" ht="14.45" customHeight="1"/>
    <row r="39" ht="4.9000000000000004" customHeight="1"/>
    <row r="40" ht="15.75" customHeight="1"/>
    <row r="41" ht="15.75" customHeight="1"/>
  </sheetData>
  <mergeCells count="25">
    <mergeCell ref="B3:B4"/>
    <mergeCell ref="B5:B6"/>
    <mergeCell ref="L17:U17"/>
    <mergeCell ref="T5:T6"/>
    <mergeCell ref="L3:N3"/>
    <mergeCell ref="O3:R3"/>
    <mergeCell ref="Q4:Q5"/>
    <mergeCell ref="R4:R5"/>
    <mergeCell ref="M4:M5"/>
    <mergeCell ref="N4:N5"/>
    <mergeCell ref="O4:O5"/>
    <mergeCell ref="P4:P5"/>
    <mergeCell ref="C3:C6"/>
    <mergeCell ref="H3:H6"/>
    <mergeCell ref="I3:K3"/>
    <mergeCell ref="A4:A5"/>
    <mergeCell ref="U4:U5"/>
    <mergeCell ref="D4:D5"/>
    <mergeCell ref="E4:E5"/>
    <mergeCell ref="F4:F5"/>
    <mergeCell ref="G4:G5"/>
    <mergeCell ref="I4:I5"/>
    <mergeCell ref="J4:J5"/>
    <mergeCell ref="K4:K5"/>
    <mergeCell ref="L4:L5"/>
  </mergeCells>
  <phoneticPr fontId="5" type="noConversion"/>
  <printOptions horizontalCentered="1"/>
  <pageMargins left="1.2204724409448819" right="1.2204724409448819" top="1.0236220472440944" bottom="2.3622047244094491" header="0" footer="0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view="pageBreakPreview" zoomScaleSheetLayoutView="100" workbookViewId="0">
      <pane ySplit="6" topLeftCell="A13" activePane="bottomLeft" state="frozen"/>
      <selection activeCell="D13" sqref="D13"/>
      <selection pane="bottomLeft" activeCell="A16" sqref="A16:IV16"/>
    </sheetView>
  </sheetViews>
  <sheetFormatPr defaultColWidth="6.875" defaultRowHeight="11.25"/>
  <cols>
    <col min="1" max="1" width="8.625" style="8" customWidth="1"/>
    <col min="2" max="2" width="9.5" style="9" customWidth="1"/>
    <col min="3" max="3" width="10.25" style="9" customWidth="1"/>
    <col min="4" max="4" width="10.375" style="9" customWidth="1"/>
    <col min="5" max="5" width="9.5" style="9" customWidth="1"/>
    <col min="6" max="6" width="9.75" style="9" customWidth="1"/>
    <col min="7" max="7" width="8.125" style="9" customWidth="1"/>
    <col min="8" max="8" width="9.75" style="9" customWidth="1"/>
    <col min="9" max="9" width="8.25" style="9" customWidth="1"/>
    <col min="10" max="10" width="8.875" style="9" customWidth="1"/>
    <col min="11" max="11" width="8.75" style="157" customWidth="1"/>
    <col min="12" max="12" width="9" style="9" customWidth="1"/>
    <col min="13" max="14" width="8.625" style="9" customWidth="1"/>
    <col min="15" max="15" width="8.375" style="9" customWidth="1"/>
    <col min="16" max="16" width="10.625" style="10" customWidth="1"/>
    <col min="17" max="16384" width="6.875" style="1"/>
  </cols>
  <sheetData>
    <row r="1" spans="1:16" s="161" customFormat="1" ht="20.100000000000001" customHeight="1">
      <c r="A1" s="145" t="s">
        <v>205</v>
      </c>
      <c r="B1" s="147"/>
      <c r="C1" s="147"/>
      <c r="D1" s="146"/>
      <c r="E1" s="147"/>
      <c r="F1" s="147"/>
      <c r="G1" s="159"/>
      <c r="H1" s="147"/>
      <c r="I1" s="147" t="s">
        <v>206</v>
      </c>
      <c r="J1" s="147"/>
      <c r="K1" s="145"/>
      <c r="L1" s="147"/>
      <c r="M1" s="147"/>
      <c r="N1" s="147"/>
      <c r="O1" s="146"/>
      <c r="P1" s="160"/>
    </row>
    <row r="2" spans="1:16" ht="20.100000000000001" customHeight="1" thickBot="1">
      <c r="A2" s="13" t="s">
        <v>145</v>
      </c>
      <c r="B2" s="246"/>
      <c r="C2" s="246"/>
      <c r="D2" s="246"/>
      <c r="E2" s="246"/>
      <c r="F2" s="246"/>
      <c r="G2" s="246"/>
      <c r="H2" s="246"/>
      <c r="I2" s="246"/>
      <c r="J2" s="246"/>
      <c r="K2" s="13"/>
      <c r="L2" s="246"/>
      <c r="M2" s="246"/>
      <c r="N2" s="246"/>
      <c r="O2" s="246"/>
      <c r="P2" s="255" t="s">
        <v>121</v>
      </c>
    </row>
    <row r="3" spans="1:16" s="6" customFormat="1" ht="21.95" customHeight="1" thickTop="1">
      <c r="A3" s="253"/>
      <c r="B3" s="256" t="s">
        <v>297</v>
      </c>
      <c r="C3" s="257"/>
      <c r="D3" s="257"/>
      <c r="E3" s="257"/>
      <c r="F3" s="271"/>
      <c r="G3" s="1084" t="s">
        <v>188</v>
      </c>
      <c r="H3" s="1084"/>
      <c r="I3" s="258" t="s">
        <v>189</v>
      </c>
      <c r="J3" s="258"/>
      <c r="K3" s="259"/>
      <c r="L3" s="258"/>
      <c r="M3" s="258"/>
      <c r="N3" s="258"/>
      <c r="O3" s="260"/>
      <c r="P3" s="252"/>
    </row>
    <row r="4" spans="1:16" s="6" customFormat="1" ht="21.95" customHeight="1">
      <c r="A4" s="1084" t="s">
        <v>25</v>
      </c>
      <c r="B4" s="248" t="s">
        <v>409</v>
      </c>
      <c r="C4" s="142" t="s">
        <v>49</v>
      </c>
      <c r="D4" s="142" t="s">
        <v>50</v>
      </c>
      <c r="E4" s="142" t="s">
        <v>51</v>
      </c>
      <c r="F4" s="142" t="s">
        <v>52</v>
      </c>
      <c r="G4" s="248" t="s">
        <v>409</v>
      </c>
      <c r="H4" s="254" t="s">
        <v>53</v>
      </c>
      <c r="I4" s="28" t="s">
        <v>54</v>
      </c>
      <c r="J4" s="249" t="s">
        <v>190</v>
      </c>
      <c r="K4" s="250" t="s">
        <v>55</v>
      </c>
      <c r="L4" s="224" t="s">
        <v>56</v>
      </c>
      <c r="M4" s="148" t="s">
        <v>191</v>
      </c>
      <c r="N4" s="148" t="s">
        <v>57</v>
      </c>
      <c r="O4" s="28" t="s">
        <v>58</v>
      </c>
      <c r="P4" s="1084" t="s">
        <v>79</v>
      </c>
    </row>
    <row r="5" spans="1:16" s="143" customFormat="1" ht="21.95" customHeight="1">
      <c r="A5" s="1084"/>
      <c r="B5" s="247"/>
      <c r="C5" s="222"/>
      <c r="D5" s="222"/>
      <c r="E5" s="222"/>
      <c r="F5" s="222"/>
      <c r="G5" s="247"/>
      <c r="H5" s="215" t="s">
        <v>192</v>
      </c>
      <c r="I5" s="149"/>
      <c r="J5" s="215" t="s">
        <v>193</v>
      </c>
      <c r="K5" s="215" t="s">
        <v>194</v>
      </c>
      <c r="L5" s="215" t="s">
        <v>195</v>
      </c>
      <c r="M5" s="215" t="s">
        <v>196</v>
      </c>
      <c r="N5" s="215" t="s">
        <v>59</v>
      </c>
      <c r="O5" s="216" t="s">
        <v>197</v>
      </c>
      <c r="P5" s="1084"/>
    </row>
    <row r="6" spans="1:16" s="143" customFormat="1" ht="21.95" customHeight="1">
      <c r="A6" s="261"/>
      <c r="B6" s="3" t="s">
        <v>416</v>
      </c>
      <c r="C6" s="223" t="s">
        <v>198</v>
      </c>
      <c r="D6" s="223" t="s">
        <v>199</v>
      </c>
      <c r="E6" s="223" t="s">
        <v>60</v>
      </c>
      <c r="F6" s="223" t="s">
        <v>73</v>
      </c>
      <c r="G6" s="3" t="s">
        <v>415</v>
      </c>
      <c r="H6" s="262" t="s">
        <v>200</v>
      </c>
      <c r="I6" s="263" t="s">
        <v>61</v>
      </c>
      <c r="J6" s="262" t="s">
        <v>201</v>
      </c>
      <c r="K6" s="262" t="s">
        <v>201</v>
      </c>
      <c r="L6" s="262" t="s">
        <v>201</v>
      </c>
      <c r="M6" s="262" t="s">
        <v>202</v>
      </c>
      <c r="N6" s="262" t="s">
        <v>203</v>
      </c>
      <c r="O6" s="262" t="s">
        <v>204</v>
      </c>
      <c r="P6" s="264"/>
    </row>
    <row r="7" spans="1:16" s="180" customFormat="1" ht="44.45" customHeight="1">
      <c r="A7" s="211">
        <v>2009</v>
      </c>
      <c r="B7" s="179">
        <f t="shared" ref="B7:B14" si="0">SUM(C7:F7)</f>
        <v>2223</v>
      </c>
      <c r="C7" s="179">
        <v>461</v>
      </c>
      <c r="D7" s="179">
        <v>187</v>
      </c>
      <c r="E7" s="179">
        <v>225</v>
      </c>
      <c r="F7" s="179">
        <v>1350</v>
      </c>
      <c r="G7" s="179">
        <f t="shared" ref="G7:G14" si="1">SUM(H7:O7)</f>
        <v>2050</v>
      </c>
      <c r="H7" s="179">
        <v>43</v>
      </c>
      <c r="I7" s="179">
        <v>387</v>
      </c>
      <c r="J7" s="78">
        <v>0</v>
      </c>
      <c r="K7" s="78">
        <v>0</v>
      </c>
      <c r="L7" s="179">
        <v>2</v>
      </c>
      <c r="M7" s="179">
        <v>24</v>
      </c>
      <c r="N7" s="179">
        <v>1594</v>
      </c>
      <c r="O7" s="179">
        <v>0</v>
      </c>
      <c r="P7" s="196">
        <v>2009</v>
      </c>
    </row>
    <row r="8" spans="1:16" s="180" customFormat="1" ht="44.45" customHeight="1">
      <c r="A8" s="74">
        <v>2010</v>
      </c>
      <c r="B8" s="179">
        <f t="shared" si="0"/>
        <v>2029</v>
      </c>
      <c r="C8" s="179">
        <v>479</v>
      </c>
      <c r="D8" s="179">
        <v>159</v>
      </c>
      <c r="E8" s="179">
        <v>193</v>
      </c>
      <c r="F8" s="179">
        <v>1198</v>
      </c>
      <c r="G8" s="179">
        <f t="shared" si="1"/>
        <v>2029</v>
      </c>
      <c r="H8" s="179">
        <v>41</v>
      </c>
      <c r="I8" s="179">
        <v>384</v>
      </c>
      <c r="J8" s="78">
        <v>0</v>
      </c>
      <c r="K8" s="78">
        <v>0</v>
      </c>
      <c r="L8" s="179">
        <v>5</v>
      </c>
      <c r="M8" s="179">
        <v>15</v>
      </c>
      <c r="N8" s="179">
        <v>1582</v>
      </c>
      <c r="O8" s="179">
        <v>2</v>
      </c>
      <c r="P8" s="196">
        <v>2010</v>
      </c>
    </row>
    <row r="9" spans="1:16" s="180" customFormat="1" ht="44.45" customHeight="1">
      <c r="A9" s="74">
        <v>2011</v>
      </c>
      <c r="B9" s="179">
        <f t="shared" si="0"/>
        <v>1822</v>
      </c>
      <c r="C9" s="179">
        <v>444</v>
      </c>
      <c r="D9" s="179">
        <v>187</v>
      </c>
      <c r="E9" s="179">
        <v>176</v>
      </c>
      <c r="F9" s="179">
        <v>1015</v>
      </c>
      <c r="G9" s="179">
        <f t="shared" si="1"/>
        <v>1822</v>
      </c>
      <c r="H9" s="179">
        <v>37</v>
      </c>
      <c r="I9" s="179">
        <v>385</v>
      </c>
      <c r="J9" s="79">
        <v>0</v>
      </c>
      <c r="K9" s="79">
        <v>0</v>
      </c>
      <c r="L9" s="179">
        <v>6</v>
      </c>
      <c r="M9" s="179">
        <v>22</v>
      </c>
      <c r="N9" s="179">
        <v>1371</v>
      </c>
      <c r="O9" s="75">
        <v>1</v>
      </c>
      <c r="P9" s="196">
        <v>2011</v>
      </c>
    </row>
    <row r="10" spans="1:16" s="193" customFormat="1" ht="44.45" customHeight="1">
      <c r="A10" s="74">
        <v>2012</v>
      </c>
      <c r="B10" s="179">
        <f t="shared" si="0"/>
        <v>1665</v>
      </c>
      <c r="C10" s="179">
        <v>404</v>
      </c>
      <c r="D10" s="179">
        <v>138</v>
      </c>
      <c r="E10" s="179">
        <v>172</v>
      </c>
      <c r="F10" s="179">
        <v>951</v>
      </c>
      <c r="G10" s="179">
        <f t="shared" si="1"/>
        <v>1665</v>
      </c>
      <c r="H10" s="179">
        <v>36</v>
      </c>
      <c r="I10" s="179">
        <v>312</v>
      </c>
      <c r="J10" s="79">
        <v>0</v>
      </c>
      <c r="K10" s="79">
        <v>0</v>
      </c>
      <c r="L10" s="179">
        <v>3</v>
      </c>
      <c r="M10" s="179">
        <v>24</v>
      </c>
      <c r="N10" s="179">
        <v>1289</v>
      </c>
      <c r="O10" s="75">
        <v>1</v>
      </c>
      <c r="P10" s="196">
        <v>2012</v>
      </c>
    </row>
    <row r="11" spans="1:16" s="180" customFormat="1" ht="44.45" customHeight="1">
      <c r="A11" s="74">
        <v>2013</v>
      </c>
      <c r="B11" s="179">
        <f t="shared" si="0"/>
        <v>1475</v>
      </c>
      <c r="C11" s="234">
        <v>366</v>
      </c>
      <c r="D11" s="234">
        <v>126</v>
      </c>
      <c r="E11" s="234">
        <v>157</v>
      </c>
      <c r="F11" s="234">
        <v>826</v>
      </c>
      <c r="G11" s="179">
        <f t="shared" si="1"/>
        <v>1475</v>
      </c>
      <c r="H11" s="236">
        <v>30</v>
      </c>
      <c r="I11" s="236">
        <v>287</v>
      </c>
      <c r="J11" s="237">
        <v>0</v>
      </c>
      <c r="K11" s="237">
        <v>0</v>
      </c>
      <c r="L11" s="238">
        <v>2</v>
      </c>
      <c r="M11" s="235">
        <v>19</v>
      </c>
      <c r="N11" s="239">
        <v>1137</v>
      </c>
      <c r="O11" s="75">
        <v>0</v>
      </c>
      <c r="P11" s="196">
        <v>2013</v>
      </c>
    </row>
    <row r="12" spans="1:16" s="180" customFormat="1" ht="44.45" customHeight="1">
      <c r="A12" s="74">
        <v>2014</v>
      </c>
      <c r="B12" s="179">
        <f t="shared" si="0"/>
        <v>3384</v>
      </c>
      <c r="C12" s="234">
        <v>819</v>
      </c>
      <c r="D12" s="234">
        <v>255</v>
      </c>
      <c r="E12" s="234">
        <v>312</v>
      </c>
      <c r="F12" s="234">
        <v>1998</v>
      </c>
      <c r="G12" s="179">
        <f t="shared" si="1"/>
        <v>3319</v>
      </c>
      <c r="H12" s="237">
        <v>0</v>
      </c>
      <c r="I12" s="236">
        <v>714</v>
      </c>
      <c r="J12" s="237">
        <v>0</v>
      </c>
      <c r="K12" s="237">
        <v>0</v>
      </c>
      <c r="L12" s="238">
        <v>32</v>
      </c>
      <c r="M12" s="235">
        <v>44</v>
      </c>
      <c r="N12" s="239">
        <v>2504</v>
      </c>
      <c r="O12" s="75">
        <v>25</v>
      </c>
      <c r="P12" s="196">
        <v>2014</v>
      </c>
    </row>
    <row r="13" spans="1:16" s="180" customFormat="1" ht="44.45" customHeight="1">
      <c r="A13" s="74">
        <v>2015</v>
      </c>
      <c r="B13" s="179">
        <f t="shared" si="0"/>
        <v>1600</v>
      </c>
      <c r="C13" s="234">
        <v>392</v>
      </c>
      <c r="D13" s="234">
        <v>143</v>
      </c>
      <c r="E13" s="234">
        <v>178</v>
      </c>
      <c r="F13" s="234">
        <v>887</v>
      </c>
      <c r="G13" s="179">
        <f t="shared" si="1"/>
        <v>1600</v>
      </c>
      <c r="H13" s="236">
        <v>26</v>
      </c>
      <c r="I13" s="236">
        <v>542</v>
      </c>
      <c r="J13" s="237">
        <v>0</v>
      </c>
      <c r="K13" s="237">
        <v>0</v>
      </c>
      <c r="L13" s="238">
        <v>3</v>
      </c>
      <c r="M13" s="235">
        <v>13</v>
      </c>
      <c r="N13" s="239">
        <v>1015</v>
      </c>
      <c r="O13" s="75">
        <v>1</v>
      </c>
      <c r="P13" s="196">
        <v>2015</v>
      </c>
    </row>
    <row r="14" spans="1:16" s="180" customFormat="1" ht="44.45" customHeight="1">
      <c r="A14" s="74">
        <v>2016</v>
      </c>
      <c r="B14" s="179">
        <f t="shared" si="0"/>
        <v>1602</v>
      </c>
      <c r="C14" s="234">
        <v>395</v>
      </c>
      <c r="D14" s="234">
        <v>149</v>
      </c>
      <c r="E14" s="234">
        <v>180</v>
      </c>
      <c r="F14" s="234">
        <v>878</v>
      </c>
      <c r="G14" s="179">
        <f t="shared" si="1"/>
        <v>1602</v>
      </c>
      <c r="H14" s="236">
        <v>28</v>
      </c>
      <c r="I14" s="236">
        <v>290</v>
      </c>
      <c r="J14" s="237">
        <v>0</v>
      </c>
      <c r="K14" s="237">
        <v>0</v>
      </c>
      <c r="L14" s="238">
        <v>3</v>
      </c>
      <c r="M14" s="235">
        <v>12</v>
      </c>
      <c r="N14" s="239">
        <v>1269</v>
      </c>
      <c r="O14" s="75">
        <v>0</v>
      </c>
      <c r="P14" s="196">
        <v>2016</v>
      </c>
    </row>
    <row r="15" spans="1:16" s="193" customFormat="1" ht="44.45" customHeight="1">
      <c r="A15" s="74">
        <v>2017</v>
      </c>
      <c r="B15" s="179">
        <v>1502</v>
      </c>
      <c r="C15" s="234">
        <v>444</v>
      </c>
      <c r="D15" s="234">
        <v>169</v>
      </c>
      <c r="E15" s="234">
        <v>217</v>
      </c>
      <c r="F15" s="234">
        <v>672</v>
      </c>
      <c r="G15" s="235">
        <v>1502</v>
      </c>
      <c r="H15" s="236">
        <v>31</v>
      </c>
      <c r="I15" s="236">
        <v>300</v>
      </c>
      <c r="J15" s="237">
        <v>0</v>
      </c>
      <c r="K15" s="237">
        <v>0</v>
      </c>
      <c r="L15" s="238">
        <v>4</v>
      </c>
      <c r="M15" s="235">
        <v>25</v>
      </c>
      <c r="N15" s="239">
        <v>1141</v>
      </c>
      <c r="O15" s="75">
        <v>1</v>
      </c>
      <c r="P15" s="196">
        <v>2017</v>
      </c>
    </row>
    <row r="16" spans="1:16" s="193" customFormat="1" ht="44.45" customHeight="1">
      <c r="A16" s="201">
        <v>2018</v>
      </c>
      <c r="B16" s="198"/>
      <c r="C16" s="202"/>
      <c r="D16" s="202"/>
      <c r="E16" s="202"/>
      <c r="F16" s="202"/>
      <c r="G16" s="204"/>
      <c r="H16" s="205"/>
      <c r="I16" s="205"/>
      <c r="J16" s="210"/>
      <c r="K16" s="210"/>
      <c r="L16" s="203"/>
      <c r="M16" s="204"/>
      <c r="N16" s="206"/>
      <c r="O16" s="77"/>
      <c r="P16" s="199">
        <v>2018</v>
      </c>
    </row>
    <row r="17" spans="1:16" ht="14.1" customHeight="1">
      <c r="A17" s="173" t="s">
        <v>403</v>
      </c>
      <c r="B17" s="150"/>
      <c r="C17" s="11"/>
      <c r="D17" s="11"/>
      <c r="E17" s="11"/>
      <c r="F17" s="11"/>
      <c r="G17" s="11"/>
      <c r="H17" s="11"/>
      <c r="I17" s="11"/>
      <c r="J17" s="11"/>
      <c r="K17" s="151"/>
      <c r="L17" s="11"/>
      <c r="M17" s="11"/>
      <c r="N17" s="11"/>
      <c r="O17" s="11"/>
      <c r="P17" s="144" t="s">
        <v>404</v>
      </c>
    </row>
    <row r="18" spans="1:16" ht="14.1" customHeight="1">
      <c r="A18" s="152" t="s">
        <v>62</v>
      </c>
      <c r="B18" s="153"/>
      <c r="C18" s="154"/>
      <c r="D18" s="154"/>
      <c r="E18" s="154"/>
      <c r="F18" s="154"/>
      <c r="G18" s="154"/>
      <c r="H18" s="154"/>
      <c r="I18" s="154"/>
      <c r="J18" s="154"/>
      <c r="K18" s="155"/>
      <c r="L18" s="154"/>
      <c r="M18" s="154"/>
      <c r="N18" s="154"/>
      <c r="O18" s="154"/>
      <c r="P18" s="156"/>
    </row>
    <row r="19" spans="1:16" ht="32.85" customHeight="1">
      <c r="B19" s="150"/>
    </row>
    <row r="20" spans="1:16" ht="32.85" customHeight="1">
      <c r="B20" s="150"/>
    </row>
    <row r="21" spans="1:16" ht="32.85" customHeight="1"/>
    <row r="22" spans="1:16" ht="32.85" customHeight="1"/>
    <row r="23" spans="1:16" ht="32.85" customHeight="1"/>
    <row r="24" spans="1:16" s="4" customFormat="1" ht="16.5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157"/>
      <c r="L24" s="9"/>
      <c r="M24" s="9"/>
      <c r="N24" s="9"/>
      <c r="O24" s="9"/>
      <c r="P24" s="10"/>
    </row>
    <row r="25" spans="1:16" s="158" customFormat="1" ht="16.5" customHeight="1">
      <c r="A25" s="8"/>
      <c r="B25" s="9"/>
      <c r="C25" s="9"/>
      <c r="D25" s="9"/>
      <c r="E25" s="9"/>
      <c r="F25" s="9"/>
      <c r="G25" s="9"/>
      <c r="H25" s="9"/>
      <c r="I25" s="9"/>
      <c r="J25" s="9"/>
      <c r="K25" s="157"/>
      <c r="L25" s="9"/>
      <c r="M25" s="9"/>
      <c r="N25" s="9"/>
      <c r="O25" s="9"/>
      <c r="P25" s="10"/>
    </row>
    <row r="26" spans="1:16" ht="14.45" customHeight="1"/>
    <row r="27" spans="1:16" ht="18.95" customHeight="1"/>
    <row r="28" spans="1:16" ht="14.45" customHeight="1"/>
    <row r="29" spans="1:16" ht="14.45" customHeight="1"/>
    <row r="30" spans="1:16" ht="14.45" customHeight="1"/>
    <row r="31" spans="1:16" ht="14.45" customHeight="1"/>
    <row r="32" spans="1:16" ht="18.95" customHeight="1"/>
    <row r="33" ht="14.45" customHeight="1"/>
    <row r="34" ht="14.45" customHeight="1"/>
    <row r="35" ht="14.45" customHeight="1"/>
    <row r="36" ht="14.45" customHeight="1"/>
    <row r="37" ht="18.95" customHeight="1"/>
    <row r="38" ht="14.45" customHeight="1"/>
    <row r="39" ht="14.45" customHeight="1"/>
    <row r="40" ht="14.45" customHeight="1"/>
    <row r="41" ht="14.45" customHeight="1"/>
    <row r="42" ht="18.95" customHeight="1"/>
    <row r="43" ht="14.45" customHeight="1"/>
    <row r="44" ht="14.45" customHeight="1"/>
    <row r="45" ht="14.45" customHeight="1"/>
    <row r="46" ht="14.45" customHeight="1"/>
    <row r="47" ht="14.45" customHeight="1"/>
    <row r="48" ht="5.0999999999999996" customHeight="1"/>
    <row r="49" ht="15.75" customHeight="1"/>
    <row r="50" ht="15.75" customHeight="1"/>
  </sheetData>
  <mergeCells count="3">
    <mergeCell ref="G3:H3"/>
    <mergeCell ref="P4:P5"/>
    <mergeCell ref="A4:A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workbookViewId="0">
      <selection activeCell="C31" sqref="C31"/>
    </sheetView>
  </sheetViews>
  <sheetFormatPr defaultColWidth="6.875" defaultRowHeight="12"/>
  <cols>
    <col min="1" max="1" width="15.25" style="312" customWidth="1"/>
    <col min="2" max="2" width="14.625" style="313" customWidth="1"/>
    <col min="3" max="3" width="15.125" style="313" customWidth="1"/>
    <col min="4" max="4" width="15.875" style="313" customWidth="1"/>
    <col min="5" max="5" width="16.375" style="313" customWidth="1"/>
    <col min="6" max="6" width="18.875" style="313" customWidth="1"/>
    <col min="7" max="7" width="16.5" style="313" customWidth="1"/>
    <col min="8" max="8" width="19" style="313" customWidth="1"/>
    <col min="9" max="9" width="23" style="314" customWidth="1"/>
    <col min="10" max="16384" width="6.875" style="315"/>
  </cols>
  <sheetData>
    <row r="1" spans="1:9" s="322" customFormat="1" ht="20.100000000000001" customHeight="1">
      <c r="A1" s="316" t="s">
        <v>152</v>
      </c>
      <c r="B1" s="316"/>
      <c r="C1" s="317"/>
      <c r="D1" s="318"/>
      <c r="E1" s="317"/>
      <c r="F1" s="319" t="s">
        <v>153</v>
      </c>
      <c r="G1" s="320"/>
      <c r="H1" s="321"/>
      <c r="I1" s="316"/>
    </row>
    <row r="2" spans="1:9" s="327" customFormat="1" ht="20.100000000000001" customHeight="1" thickBot="1">
      <c r="A2" s="323" t="s">
        <v>230</v>
      </c>
      <c r="B2" s="323"/>
      <c r="C2" s="324"/>
      <c r="D2" s="324"/>
      <c r="E2" s="324"/>
      <c r="F2" s="325"/>
      <c r="G2" s="325"/>
      <c r="H2" s="325"/>
      <c r="I2" s="326" t="s">
        <v>89</v>
      </c>
    </row>
    <row r="3" spans="1:9" s="332" customFormat="1" ht="17.100000000000001" customHeight="1" thickTop="1">
      <c r="A3" s="283"/>
      <c r="B3" s="328" t="s">
        <v>90</v>
      </c>
      <c r="C3" s="286" t="s">
        <v>4</v>
      </c>
      <c r="D3" s="329" t="s">
        <v>5</v>
      </c>
      <c r="E3" s="330" t="s">
        <v>6</v>
      </c>
      <c r="F3" s="1084" t="s">
        <v>156</v>
      </c>
      <c r="G3" s="1084"/>
      <c r="H3" s="1084"/>
      <c r="I3" s="331"/>
    </row>
    <row r="4" spans="1:9" s="288" customFormat="1" ht="17.100000000000001" customHeight="1">
      <c r="A4" s="283" t="s">
        <v>7</v>
      </c>
      <c r="B4" s="333" t="s">
        <v>91</v>
      </c>
      <c r="C4" s="330" t="s">
        <v>8</v>
      </c>
      <c r="D4" s="334" t="s">
        <v>9</v>
      </c>
      <c r="E4" s="330" t="s">
        <v>10</v>
      </c>
      <c r="F4" s="286" t="s">
        <v>75</v>
      </c>
      <c r="G4" s="335" t="s">
        <v>11</v>
      </c>
      <c r="H4" s="330" t="s">
        <v>12</v>
      </c>
      <c r="I4" s="331" t="s">
        <v>0</v>
      </c>
    </row>
    <row r="5" spans="1:9" s="332" customFormat="1" ht="17.100000000000001" customHeight="1">
      <c r="A5" s="294"/>
      <c r="B5" s="336" t="s">
        <v>92</v>
      </c>
      <c r="C5" s="296" t="s">
        <v>13</v>
      </c>
      <c r="D5" s="284" t="s">
        <v>93</v>
      </c>
      <c r="E5" s="296" t="s">
        <v>94</v>
      </c>
      <c r="F5" s="296" t="s">
        <v>13</v>
      </c>
      <c r="G5" s="284" t="s">
        <v>93</v>
      </c>
      <c r="H5" s="296" t="s">
        <v>94</v>
      </c>
      <c r="I5" s="337"/>
    </row>
    <row r="6" spans="1:9" s="327" customFormat="1" ht="17.649999999999999" customHeight="1">
      <c r="A6" s="343">
        <v>2014</v>
      </c>
      <c r="B6" s="300">
        <v>4372</v>
      </c>
      <c r="C6" s="338">
        <f>SUM(D6:E6)</f>
        <v>4333</v>
      </c>
      <c r="D6" s="339">
        <v>1870</v>
      </c>
      <c r="E6" s="339">
        <v>2463</v>
      </c>
      <c r="F6" s="340">
        <v>0.99107959743824336</v>
      </c>
      <c r="G6" s="341">
        <v>0.42772186642268983</v>
      </c>
      <c r="H6" s="342">
        <v>0.56335773101555353</v>
      </c>
      <c r="I6" s="344">
        <v>2014</v>
      </c>
    </row>
    <row r="7" spans="1:9" s="327" customFormat="1" ht="17.649999999999999" customHeight="1">
      <c r="A7" s="343">
        <v>2015</v>
      </c>
      <c r="B7" s="300">
        <v>7864</v>
      </c>
      <c r="C7" s="338">
        <f>SUM(D7:E7)</f>
        <v>4331</v>
      </c>
      <c r="D7" s="339">
        <v>1833</v>
      </c>
      <c r="E7" s="339">
        <v>2498</v>
      </c>
      <c r="F7" s="340">
        <v>0.55073753814852489</v>
      </c>
      <c r="G7" s="341">
        <v>0.23308748728382503</v>
      </c>
      <c r="H7" s="342">
        <v>0.31765005086469988</v>
      </c>
      <c r="I7" s="344">
        <v>2015</v>
      </c>
    </row>
    <row r="8" spans="1:9" s="327" customFormat="1" ht="17.649999999999999" customHeight="1">
      <c r="A8" s="343">
        <v>2016</v>
      </c>
      <c r="B8" s="300">
        <v>4017</v>
      </c>
      <c r="C8" s="338">
        <f>SUM(D8:E8)</f>
        <v>4096</v>
      </c>
      <c r="D8" s="339">
        <v>1797</v>
      </c>
      <c r="E8" s="339">
        <v>2299</v>
      </c>
      <c r="F8" s="340">
        <v>1.0196664177246701</v>
      </c>
      <c r="G8" s="341">
        <v>0.44734876773711724</v>
      </c>
      <c r="H8" s="342">
        <v>0.57231764998755286</v>
      </c>
      <c r="I8" s="344">
        <v>2016</v>
      </c>
    </row>
    <row r="9" spans="1:9" s="327" customFormat="1" ht="17.649999999999999" customHeight="1">
      <c r="A9" s="343">
        <v>2017</v>
      </c>
      <c r="B9" s="300">
        <v>3906</v>
      </c>
      <c r="C9" s="338">
        <v>3973</v>
      </c>
      <c r="D9" s="339">
        <v>1600</v>
      </c>
      <c r="E9" s="339">
        <v>2373</v>
      </c>
      <c r="F9" s="340">
        <v>1.017153097798259</v>
      </c>
      <c r="G9" s="341">
        <v>0.40962621607782901</v>
      </c>
      <c r="H9" s="342">
        <v>0.60752688172043012</v>
      </c>
      <c r="I9" s="345">
        <v>2017</v>
      </c>
    </row>
    <row r="10" spans="1:9" s="327" customFormat="1" ht="17.649999999999999" customHeight="1">
      <c r="A10" s="343">
        <v>2018</v>
      </c>
      <c r="B10" s="300">
        <v>3798</v>
      </c>
      <c r="C10" s="338">
        <v>3881</v>
      </c>
      <c r="D10" s="339">
        <v>1495</v>
      </c>
      <c r="E10" s="339">
        <v>2386</v>
      </c>
      <c r="F10" s="340">
        <v>1.02</v>
      </c>
      <c r="G10" s="341">
        <v>0.39</v>
      </c>
      <c r="H10" s="342">
        <v>0.63</v>
      </c>
      <c r="I10" s="345">
        <v>2018</v>
      </c>
    </row>
    <row r="11" spans="1:9" s="327" customFormat="1" ht="17.649999999999999" customHeight="1">
      <c r="A11" s="343">
        <v>2019</v>
      </c>
      <c r="B11" s="300">
        <v>3620</v>
      </c>
      <c r="C11" s="338">
        <v>3843</v>
      </c>
      <c r="D11" s="339">
        <v>1477</v>
      </c>
      <c r="E11" s="339">
        <v>2366</v>
      </c>
      <c r="F11" s="340">
        <v>1.06160220994475</v>
      </c>
      <c r="G11" s="341">
        <v>0.4080110497237569</v>
      </c>
      <c r="H11" s="342">
        <v>0.6535911602209945</v>
      </c>
      <c r="I11" s="345">
        <v>2019</v>
      </c>
    </row>
    <row r="12" spans="1:9" s="327" customFormat="1" ht="17.649999999999999" customHeight="1">
      <c r="A12" s="343">
        <v>2020</v>
      </c>
      <c r="B12" s="300">
        <v>3735</v>
      </c>
      <c r="C12" s="338">
        <v>3744</v>
      </c>
      <c r="D12" s="339">
        <v>1419</v>
      </c>
      <c r="E12" s="339">
        <v>2325</v>
      </c>
      <c r="F12" s="340">
        <f>C12/B12</f>
        <v>1.0024096385542169</v>
      </c>
      <c r="G12" s="341">
        <f>D12/B12</f>
        <v>0.37991967871485943</v>
      </c>
      <c r="H12" s="342">
        <f>E12/B12</f>
        <v>0.6224899598393574</v>
      </c>
      <c r="I12" s="345">
        <v>2020</v>
      </c>
    </row>
    <row r="13" spans="1:9" customFormat="1" ht="17.649999999999999" customHeight="1">
      <c r="A13">
        <v>2021</v>
      </c>
      <c r="B13">
        <v>3403</v>
      </c>
      <c r="C13">
        <v>3456</v>
      </c>
      <c r="D13">
        <v>1257</v>
      </c>
      <c r="E13">
        <v>2199</v>
      </c>
      <c r="F13">
        <f>C13/B13</f>
        <v>1.0155744930943285</v>
      </c>
      <c r="G13">
        <f>D13/B13</f>
        <v>0.36937995885982955</v>
      </c>
      <c r="H13">
        <f>E13/B13</f>
        <v>0.64619453423449902</v>
      </c>
      <c r="I13">
        <v>2021</v>
      </c>
    </row>
    <row r="14" spans="1:9" customFormat="1" ht="17.649999999999999" customHeight="1">
      <c r="A14">
        <v>2022</v>
      </c>
      <c r="B14">
        <v>3312</v>
      </c>
      <c r="C14">
        <v>3394</v>
      </c>
      <c r="D14">
        <v>1265</v>
      </c>
      <c r="E14">
        <v>2130</v>
      </c>
      <c r="F14">
        <v>1.0247584541062802</v>
      </c>
      <c r="G14">
        <v>0.38194444444444442</v>
      </c>
      <c r="H14">
        <v>0.64311594202898548</v>
      </c>
      <c r="I14">
        <v>2022</v>
      </c>
    </row>
    <row r="15" spans="1:9" customFormat="1" ht="17.649999999999999" customHeight="1">
      <c r="A15">
        <v>2023</v>
      </c>
      <c r="B15">
        <v>3153</v>
      </c>
      <c r="C15" s="1022">
        <v>3352</v>
      </c>
      <c r="D15" s="1022">
        <v>1235</v>
      </c>
      <c r="E15" s="1022">
        <v>2116</v>
      </c>
      <c r="F15">
        <f>C15/B15</f>
        <v>1.0631144941325721</v>
      </c>
      <c r="G15">
        <f>D15/B15</f>
        <v>0.3916904535363146</v>
      </c>
      <c r="H15">
        <f>E15/B15</f>
        <v>0.67110688233428484</v>
      </c>
      <c r="I15">
        <v>2023</v>
      </c>
    </row>
    <row r="16" spans="1:9" s="829" customFormat="1" ht="17.649999999999999" customHeight="1">
      <c r="A16" s="304" t="s">
        <v>481</v>
      </c>
      <c r="B16" s="1026"/>
      <c r="C16" s="1027"/>
      <c r="D16" s="1027"/>
      <c r="E16" s="1027"/>
      <c r="F16" s="1028"/>
      <c r="G16" s="1028"/>
      <c r="H16" s="1028"/>
      <c r="I16" s="1025"/>
    </row>
    <row r="17" spans="1:9" s="350" customFormat="1" ht="15" customHeight="1">
      <c r="A17" s="304" t="s">
        <v>401</v>
      </c>
      <c r="B17" s="304"/>
      <c r="C17" s="346"/>
      <c r="D17" s="347"/>
      <c r="E17" s="348"/>
      <c r="F17" s="349"/>
      <c r="G17" s="349"/>
      <c r="H17" s="349"/>
      <c r="I17" s="306" t="s">
        <v>411</v>
      </c>
    </row>
    <row r="18" spans="1:9" ht="14.45" customHeight="1"/>
    <row r="19" spans="1:9" ht="14.45" customHeight="1"/>
    <row r="20" spans="1:9" ht="14.45" customHeight="1"/>
    <row r="21" spans="1:9" ht="18" customHeight="1"/>
    <row r="22" spans="1:9" ht="14.45" customHeight="1"/>
    <row r="23" spans="1:9" ht="14.45" customHeight="1">
      <c r="D23" s="351"/>
    </row>
    <row r="24" spans="1:9" ht="14.45" customHeight="1"/>
    <row r="25" spans="1:9" ht="14.45" customHeight="1"/>
    <row r="26" spans="1:9" ht="14.45" customHeight="1"/>
    <row r="27" spans="1:9" ht="4.5" customHeight="1"/>
    <row r="28" spans="1:9" ht="14.25" customHeight="1"/>
    <row r="29" spans="1:9" ht="14.25" customHeight="1"/>
  </sheetData>
  <mergeCells count="1">
    <mergeCell ref="F3:H3"/>
  </mergeCells>
  <phoneticPr fontId="5" type="noConversion"/>
  <printOptions horizontalCentered="1"/>
  <pageMargins left="1.2204724409448819" right="1.2204724409448819" top="1.0236220472440944" bottom="2.3622047244094491" header="0" footer="0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zoomScaleNormal="100" zoomScaleSheetLayoutView="100" workbookViewId="0">
      <selection activeCell="J20" sqref="J20"/>
    </sheetView>
  </sheetViews>
  <sheetFormatPr defaultRowHeight="15.75"/>
  <cols>
    <col min="1" max="1" width="11.375" style="545" customWidth="1"/>
    <col min="2" max="2" width="10.125" style="545" customWidth="1"/>
    <col min="3" max="3" width="11.625" style="545" customWidth="1"/>
    <col min="4" max="6" width="10.125" style="545" customWidth="1"/>
    <col min="7" max="7" width="11.5" style="545" customWidth="1"/>
    <col min="8" max="8" width="11" style="545" customWidth="1"/>
    <col min="9" max="9" width="11.375" style="545" customWidth="1"/>
    <col min="10" max="13" width="10" style="545" customWidth="1"/>
    <col min="14" max="14" width="10.5" style="545" customWidth="1"/>
    <col min="15" max="15" width="7.625" style="545" customWidth="1"/>
    <col min="16" max="16" width="8.125" style="545" customWidth="1"/>
    <col min="17" max="17" width="6.625" style="545" customWidth="1"/>
    <col min="18" max="18" width="8.25" style="545" customWidth="1"/>
    <col min="19" max="19" width="7.5" style="545" customWidth="1"/>
    <col min="20" max="20" width="8.375" style="545" customWidth="1"/>
    <col min="21" max="21" width="9.875" style="545" customWidth="1"/>
    <col min="22" max="22" width="9.5" style="545" customWidth="1"/>
    <col min="23" max="23" width="11" style="545" customWidth="1"/>
    <col min="24" max="24" width="8.25" style="545" customWidth="1"/>
    <col min="25" max="25" width="11.5" style="545" customWidth="1"/>
    <col min="26" max="30" width="7.875" style="545" customWidth="1"/>
    <col min="31" max="31" width="10.125" style="545" customWidth="1"/>
    <col min="32" max="32" width="9.5" style="545" customWidth="1"/>
    <col min="33" max="16384" width="9" style="545"/>
  </cols>
  <sheetData>
    <row r="1" spans="1:32" ht="18.75">
      <c r="A1" s="667" t="s">
        <v>486</v>
      </c>
      <c r="B1" s="533"/>
      <c r="C1" s="667"/>
      <c r="D1" s="667"/>
      <c r="E1" s="667"/>
      <c r="F1" s="667"/>
      <c r="G1" s="667"/>
      <c r="H1" s="667" t="s">
        <v>303</v>
      </c>
      <c r="I1" s="667"/>
      <c r="J1" s="667"/>
      <c r="K1" s="733"/>
      <c r="L1" s="733"/>
      <c r="M1" s="734"/>
      <c r="N1" s="667"/>
      <c r="O1" s="667" t="s">
        <v>487</v>
      </c>
      <c r="P1" s="667"/>
      <c r="Q1" s="667"/>
      <c r="R1" s="667"/>
      <c r="S1" s="667"/>
      <c r="T1" s="667"/>
      <c r="U1" s="733"/>
      <c r="V1" s="533"/>
      <c r="W1" s="733"/>
      <c r="X1" s="667" t="s">
        <v>304</v>
      </c>
      <c r="Y1" s="667"/>
      <c r="Z1" s="667"/>
      <c r="AA1" s="733"/>
      <c r="AB1" s="733"/>
      <c r="AC1" s="734"/>
      <c r="AD1" s="667"/>
      <c r="AE1" s="733"/>
      <c r="AF1" s="667"/>
    </row>
    <row r="2" spans="1:32" ht="19.5" thickBot="1">
      <c r="A2" s="735" t="s">
        <v>146</v>
      </c>
      <c r="B2" s="736"/>
      <c r="C2" s="669"/>
      <c r="D2" s="669"/>
      <c r="E2" s="669"/>
      <c r="F2" s="669"/>
      <c r="G2" s="669"/>
      <c r="H2" s="737"/>
      <c r="I2" s="738"/>
      <c r="J2" s="738"/>
      <c r="K2" s="739"/>
      <c r="L2" s="739"/>
      <c r="M2" s="740"/>
      <c r="N2" s="741" t="s">
        <v>305</v>
      </c>
      <c r="O2" s="735" t="s">
        <v>146</v>
      </c>
      <c r="P2" s="735"/>
      <c r="Q2" s="735"/>
      <c r="R2" s="735"/>
      <c r="S2" s="735"/>
      <c r="T2" s="735"/>
      <c r="U2" s="742"/>
      <c r="V2" s="736"/>
      <c r="W2" s="743"/>
      <c r="X2" s="737"/>
      <c r="Y2" s="738"/>
      <c r="Z2" s="738"/>
      <c r="AA2" s="739"/>
      <c r="AB2" s="739"/>
      <c r="AC2" s="740"/>
      <c r="AD2" s="738"/>
      <c r="AE2" s="739"/>
      <c r="AF2" s="741" t="s">
        <v>305</v>
      </c>
    </row>
    <row r="3" spans="1:32" ht="23.25" customHeight="1" thickTop="1">
      <c r="A3" s="1084" t="s">
        <v>25</v>
      </c>
      <c r="B3" s="696" t="s">
        <v>306</v>
      </c>
      <c r="C3" s="673"/>
      <c r="D3" s="672" t="s">
        <v>307</v>
      </c>
      <c r="E3" s="672"/>
      <c r="F3" s="1084" t="s">
        <v>308</v>
      </c>
      <c r="G3" s="1084"/>
      <c r="H3" s="744" t="s">
        <v>309</v>
      </c>
      <c r="I3" s="673"/>
      <c r="J3" s="672" t="s">
        <v>310</v>
      </c>
      <c r="K3" s="745"/>
      <c r="L3" s="286" t="s">
        <v>311</v>
      </c>
      <c r="M3" s="286"/>
      <c r="N3" s="1084" t="s">
        <v>312</v>
      </c>
      <c r="O3" s="1084" t="s">
        <v>25</v>
      </c>
      <c r="P3" s="746" t="s">
        <v>313</v>
      </c>
      <c r="Q3" s="746"/>
      <c r="R3" s="746" t="s">
        <v>314</v>
      </c>
      <c r="S3" s="329"/>
      <c r="T3" s="746" t="s">
        <v>315</v>
      </c>
      <c r="U3" s="747"/>
      <c r="V3" s="1084" t="s">
        <v>316</v>
      </c>
      <c r="W3" s="1084"/>
      <c r="X3" s="746" t="s">
        <v>317</v>
      </c>
      <c r="Y3" s="747"/>
      <c r="Z3" s="746" t="s">
        <v>318</v>
      </c>
      <c r="AA3" s="329"/>
      <c r="AB3" s="329" t="s">
        <v>319</v>
      </c>
      <c r="AC3" s="746"/>
      <c r="AD3" s="746" t="s">
        <v>320</v>
      </c>
      <c r="AE3" s="747"/>
      <c r="AF3" s="1084" t="s">
        <v>312</v>
      </c>
    </row>
    <row r="4" spans="1:32" ht="23.25" customHeight="1">
      <c r="A4" s="1084"/>
      <c r="B4" s="871" t="s">
        <v>321</v>
      </c>
      <c r="C4" s="872"/>
      <c r="D4" s="835" t="s">
        <v>322</v>
      </c>
      <c r="E4" s="835"/>
      <c r="F4" s="1084" t="s">
        <v>323</v>
      </c>
      <c r="G4" s="1084"/>
      <c r="H4" s="835" t="s">
        <v>324</v>
      </c>
      <c r="I4" s="872"/>
      <c r="J4" s="835" t="s">
        <v>325</v>
      </c>
      <c r="K4" s="867"/>
      <c r="L4" s="869" t="s">
        <v>326</v>
      </c>
      <c r="M4" s="869"/>
      <c r="N4" s="1084"/>
      <c r="O4" s="1084"/>
      <c r="P4" s="389" t="s">
        <v>327</v>
      </c>
      <c r="Q4" s="389"/>
      <c r="R4" s="389" t="s">
        <v>328</v>
      </c>
      <c r="S4" s="748"/>
      <c r="T4" s="389" t="s">
        <v>329</v>
      </c>
      <c r="U4" s="284"/>
      <c r="V4" s="1084" t="s">
        <v>330</v>
      </c>
      <c r="W4" s="1084"/>
      <c r="X4" s="389" t="s">
        <v>331</v>
      </c>
      <c r="Y4" s="284"/>
      <c r="Z4" s="389" t="s">
        <v>332</v>
      </c>
      <c r="AA4" s="748"/>
      <c r="AB4" s="748" t="s">
        <v>333</v>
      </c>
      <c r="AC4" s="389"/>
      <c r="AD4" s="389" t="s">
        <v>334</v>
      </c>
      <c r="AE4" s="284"/>
      <c r="AF4" s="1084"/>
    </row>
    <row r="5" spans="1:32" ht="23.25" customHeight="1">
      <c r="A5" s="1084" t="s">
        <v>339</v>
      </c>
      <c r="B5" s="335" t="s">
        <v>335</v>
      </c>
      <c r="C5" s="749" t="s">
        <v>336</v>
      </c>
      <c r="D5" s="335" t="s">
        <v>335</v>
      </c>
      <c r="E5" s="749" t="s">
        <v>336</v>
      </c>
      <c r="F5" s="335" t="s">
        <v>335</v>
      </c>
      <c r="G5" s="750" t="s">
        <v>336</v>
      </c>
      <c r="H5" s="335" t="s">
        <v>335</v>
      </c>
      <c r="I5" s="749" t="s">
        <v>336</v>
      </c>
      <c r="J5" s="335" t="s">
        <v>335</v>
      </c>
      <c r="K5" s="292" t="s">
        <v>336</v>
      </c>
      <c r="L5" s="751" t="s">
        <v>335</v>
      </c>
      <c r="M5" s="291" t="s">
        <v>336</v>
      </c>
      <c r="N5" s="1084" t="s">
        <v>342</v>
      </c>
      <c r="O5" s="1084" t="s">
        <v>339</v>
      </c>
      <c r="P5" s="335" t="s">
        <v>335</v>
      </c>
      <c r="Q5" s="750" t="s">
        <v>337</v>
      </c>
      <c r="R5" s="335" t="s">
        <v>335</v>
      </c>
      <c r="S5" s="752" t="s">
        <v>337</v>
      </c>
      <c r="T5" s="335" t="s">
        <v>335</v>
      </c>
      <c r="U5" s="750" t="s">
        <v>337</v>
      </c>
      <c r="V5" s="335" t="s">
        <v>335</v>
      </c>
      <c r="W5" s="750" t="s">
        <v>337</v>
      </c>
      <c r="X5" s="753" t="s">
        <v>335</v>
      </c>
      <c r="Y5" s="750" t="s">
        <v>337</v>
      </c>
      <c r="Z5" s="754" t="s">
        <v>335</v>
      </c>
      <c r="AA5" s="891" t="s">
        <v>337</v>
      </c>
      <c r="AB5" s="755" t="s">
        <v>335</v>
      </c>
      <c r="AC5" s="756" t="s">
        <v>337</v>
      </c>
      <c r="AD5" s="335" t="s">
        <v>335</v>
      </c>
      <c r="AE5" s="286" t="s">
        <v>338</v>
      </c>
      <c r="AF5" s="1084" t="s">
        <v>342</v>
      </c>
    </row>
    <row r="6" spans="1:32" ht="23.25" customHeight="1">
      <c r="A6" s="1084"/>
      <c r="B6" s="757" t="s">
        <v>340</v>
      </c>
      <c r="C6" s="758" t="s">
        <v>341</v>
      </c>
      <c r="D6" s="757" t="s">
        <v>340</v>
      </c>
      <c r="E6" s="758" t="s">
        <v>341</v>
      </c>
      <c r="F6" s="757" t="s">
        <v>340</v>
      </c>
      <c r="G6" s="758" t="s">
        <v>341</v>
      </c>
      <c r="H6" s="757" t="s">
        <v>340</v>
      </c>
      <c r="I6" s="758" t="s">
        <v>341</v>
      </c>
      <c r="J6" s="757" t="s">
        <v>340</v>
      </c>
      <c r="K6" s="758" t="s">
        <v>341</v>
      </c>
      <c r="L6" s="759" t="s">
        <v>340</v>
      </c>
      <c r="M6" s="904" t="s">
        <v>341</v>
      </c>
      <c r="N6" s="1084"/>
      <c r="O6" s="1084"/>
      <c r="P6" s="760" t="s">
        <v>340</v>
      </c>
      <c r="Q6" s="758" t="s">
        <v>341</v>
      </c>
      <c r="R6" s="760" t="s">
        <v>340</v>
      </c>
      <c r="S6" s="761" t="s">
        <v>341</v>
      </c>
      <c r="T6" s="760" t="s">
        <v>340</v>
      </c>
      <c r="U6" s="758" t="s">
        <v>341</v>
      </c>
      <c r="V6" s="760" t="s">
        <v>340</v>
      </c>
      <c r="W6" s="758" t="s">
        <v>341</v>
      </c>
      <c r="X6" s="879" t="s">
        <v>340</v>
      </c>
      <c r="Y6" s="904" t="s">
        <v>341</v>
      </c>
      <c r="Z6" s="880" t="s">
        <v>340</v>
      </c>
      <c r="AA6" s="904" t="s">
        <v>341</v>
      </c>
      <c r="AB6" s="880" t="s">
        <v>340</v>
      </c>
      <c r="AC6" s="904" t="s">
        <v>341</v>
      </c>
      <c r="AD6" s="760" t="s">
        <v>340</v>
      </c>
      <c r="AE6" s="881" t="s">
        <v>343</v>
      </c>
      <c r="AF6" s="1084"/>
    </row>
    <row r="7" spans="1:32" s="598" customFormat="1" ht="23.85" customHeight="1">
      <c r="A7" s="762">
        <v>2014</v>
      </c>
      <c r="B7" s="299">
        <v>337</v>
      </c>
      <c r="C7" s="299">
        <v>10098</v>
      </c>
      <c r="D7" s="299">
        <v>141</v>
      </c>
      <c r="E7" s="299">
        <v>9219</v>
      </c>
      <c r="F7" s="299">
        <v>90</v>
      </c>
      <c r="G7" s="299">
        <v>96400</v>
      </c>
      <c r="H7" s="299">
        <v>65</v>
      </c>
      <c r="I7" s="299">
        <v>1845425</v>
      </c>
      <c r="J7" s="299">
        <v>14</v>
      </c>
      <c r="K7" s="299">
        <v>131</v>
      </c>
      <c r="L7" s="299">
        <v>23</v>
      </c>
      <c r="M7" s="299">
        <v>592</v>
      </c>
      <c r="N7" s="763">
        <v>2014</v>
      </c>
      <c r="O7" s="762">
        <v>2014</v>
      </c>
      <c r="P7" s="299">
        <v>0</v>
      </c>
      <c r="Q7" s="299">
        <v>0</v>
      </c>
      <c r="R7" s="299">
        <v>14</v>
      </c>
      <c r="S7" s="299">
        <v>201</v>
      </c>
      <c r="T7" s="299">
        <v>3</v>
      </c>
      <c r="U7" s="299">
        <v>963</v>
      </c>
      <c r="V7" s="299">
        <v>2033</v>
      </c>
      <c r="W7" s="299">
        <v>9051</v>
      </c>
      <c r="X7" s="299">
        <v>4</v>
      </c>
      <c r="Y7" s="299">
        <v>19298</v>
      </c>
      <c r="Z7" s="299">
        <v>0</v>
      </c>
      <c r="AA7" s="299">
        <v>0</v>
      </c>
      <c r="AB7" s="299">
        <v>0</v>
      </c>
      <c r="AC7" s="299">
        <v>0</v>
      </c>
      <c r="AD7" s="299">
        <v>27</v>
      </c>
      <c r="AE7" s="299">
        <v>3566</v>
      </c>
      <c r="AF7">
        <v>2014</v>
      </c>
    </row>
    <row r="8" spans="1:32" s="598" customFormat="1" ht="23.85" customHeight="1">
      <c r="A8" s="762">
        <v>2015</v>
      </c>
      <c r="B8" s="299">
        <v>377</v>
      </c>
      <c r="C8" s="299">
        <v>9275</v>
      </c>
      <c r="D8" s="299">
        <v>164</v>
      </c>
      <c r="E8" s="299">
        <v>9138</v>
      </c>
      <c r="F8" s="299">
        <v>80</v>
      </c>
      <c r="G8" s="299">
        <v>93515</v>
      </c>
      <c r="H8" s="299">
        <v>61</v>
      </c>
      <c r="I8" s="299">
        <v>2029454</v>
      </c>
      <c r="J8" s="299">
        <v>15</v>
      </c>
      <c r="K8" s="299">
        <v>123</v>
      </c>
      <c r="L8" s="299">
        <v>18</v>
      </c>
      <c r="M8" s="299">
        <v>729</v>
      </c>
      <c r="N8" s="763">
        <v>2015</v>
      </c>
      <c r="O8" s="762">
        <v>2015</v>
      </c>
      <c r="P8" s="299">
        <v>0</v>
      </c>
      <c r="Q8" s="299">
        <v>0</v>
      </c>
      <c r="R8" s="299">
        <v>9</v>
      </c>
      <c r="S8" s="299">
        <v>214</v>
      </c>
      <c r="T8" s="299">
        <v>3</v>
      </c>
      <c r="U8" s="299">
        <v>167</v>
      </c>
      <c r="V8" s="299">
        <v>2033</v>
      </c>
      <c r="W8" s="299">
        <v>9051</v>
      </c>
      <c r="X8" s="299">
        <v>4</v>
      </c>
      <c r="Y8" s="299">
        <v>13500</v>
      </c>
      <c r="Z8" s="299">
        <v>0</v>
      </c>
      <c r="AA8" s="299">
        <v>0</v>
      </c>
      <c r="AB8" s="299">
        <v>1</v>
      </c>
      <c r="AC8" s="299">
        <v>2</v>
      </c>
      <c r="AD8" s="299">
        <v>23</v>
      </c>
      <c r="AE8" s="299">
        <v>2735</v>
      </c>
      <c r="AF8">
        <v>2015</v>
      </c>
    </row>
    <row r="9" spans="1:32" s="598" customFormat="1" ht="23.85" customHeight="1">
      <c r="A9" s="762">
        <v>2016</v>
      </c>
      <c r="B9" s="299">
        <v>426</v>
      </c>
      <c r="C9" s="299">
        <v>9993</v>
      </c>
      <c r="D9" s="299">
        <v>171</v>
      </c>
      <c r="E9" s="299">
        <v>8827</v>
      </c>
      <c r="F9" s="299">
        <v>71</v>
      </c>
      <c r="G9" s="299">
        <v>83100</v>
      </c>
      <c r="H9" s="299">
        <v>57</v>
      </c>
      <c r="I9" s="299">
        <v>1895790</v>
      </c>
      <c r="J9" s="299">
        <v>15</v>
      </c>
      <c r="K9" s="299">
        <v>129</v>
      </c>
      <c r="L9" s="299">
        <v>30</v>
      </c>
      <c r="M9" s="299">
        <v>663</v>
      </c>
      <c r="N9" s="763">
        <v>2016</v>
      </c>
      <c r="O9" s="762">
        <v>2016</v>
      </c>
      <c r="P9" s="299" t="s">
        <v>417</v>
      </c>
      <c r="Q9" s="299" t="s">
        <v>417</v>
      </c>
      <c r="R9" s="299">
        <v>12</v>
      </c>
      <c r="S9" s="299">
        <v>188</v>
      </c>
      <c r="T9" s="299">
        <v>4</v>
      </c>
      <c r="U9" s="299">
        <v>260</v>
      </c>
      <c r="V9" s="299">
        <v>2020</v>
      </c>
      <c r="W9" s="299">
        <v>8914</v>
      </c>
      <c r="X9" s="299">
        <v>3</v>
      </c>
      <c r="Y9" s="299">
        <v>10000</v>
      </c>
      <c r="Z9" s="299" t="s">
        <v>417</v>
      </c>
      <c r="AA9" s="299" t="s">
        <v>417</v>
      </c>
      <c r="AB9" s="299">
        <v>1</v>
      </c>
      <c r="AC9" s="299">
        <v>2</v>
      </c>
      <c r="AD9" s="299">
        <v>30</v>
      </c>
      <c r="AE9" s="299">
        <v>3455</v>
      </c>
      <c r="AF9">
        <v>2016</v>
      </c>
    </row>
    <row r="10" spans="1:32" s="598" customFormat="1" ht="23.85" customHeight="1">
      <c r="A10" s="762">
        <v>2017</v>
      </c>
      <c r="B10" s="299">
        <v>420</v>
      </c>
      <c r="C10" s="299">
        <v>10582</v>
      </c>
      <c r="D10" s="299">
        <v>163</v>
      </c>
      <c r="E10" s="299">
        <v>8951</v>
      </c>
      <c r="F10" s="299">
        <v>63</v>
      </c>
      <c r="G10" s="299">
        <v>71141</v>
      </c>
      <c r="H10" s="299">
        <v>47</v>
      </c>
      <c r="I10" s="299">
        <v>1658570</v>
      </c>
      <c r="J10" s="299">
        <v>8</v>
      </c>
      <c r="K10" s="299">
        <v>131</v>
      </c>
      <c r="L10" s="299">
        <v>41</v>
      </c>
      <c r="M10" s="299">
        <v>1587</v>
      </c>
      <c r="N10" s="763">
        <v>2017</v>
      </c>
      <c r="O10" s="762">
        <v>2017</v>
      </c>
      <c r="P10" s="299">
        <v>0</v>
      </c>
      <c r="Q10" s="299">
        <v>0</v>
      </c>
      <c r="R10" s="299">
        <v>15</v>
      </c>
      <c r="S10" s="299">
        <v>193</v>
      </c>
      <c r="T10" s="299">
        <v>4</v>
      </c>
      <c r="U10" s="299">
        <v>368</v>
      </c>
      <c r="V10" s="299">
        <v>2024</v>
      </c>
      <c r="W10" s="299">
        <v>8993</v>
      </c>
      <c r="X10" s="299">
        <v>0</v>
      </c>
      <c r="Y10" s="299">
        <v>0</v>
      </c>
      <c r="Z10" s="299">
        <v>0</v>
      </c>
      <c r="AA10" s="299">
        <v>0</v>
      </c>
      <c r="AB10" s="299">
        <v>0</v>
      </c>
      <c r="AC10" s="299">
        <v>0</v>
      </c>
      <c r="AD10" s="299">
        <v>35</v>
      </c>
      <c r="AE10" s="299">
        <v>3572</v>
      </c>
      <c r="AF10">
        <v>2017</v>
      </c>
    </row>
    <row r="11" spans="1:32" s="820" customFormat="1" ht="23.85" customHeight="1">
      <c r="A11" s="762">
        <v>2018</v>
      </c>
      <c r="B11" s="299">
        <v>409</v>
      </c>
      <c r="C11" s="299">
        <v>10822</v>
      </c>
      <c r="D11" s="299">
        <v>154</v>
      </c>
      <c r="E11" s="299">
        <v>8736</v>
      </c>
      <c r="F11" s="299">
        <v>62</v>
      </c>
      <c r="G11" s="299">
        <v>76289</v>
      </c>
      <c r="H11" s="299">
        <v>60</v>
      </c>
      <c r="I11" s="299">
        <v>1778614</v>
      </c>
      <c r="J11" s="299">
        <v>9</v>
      </c>
      <c r="K11" s="299">
        <v>157</v>
      </c>
      <c r="L11" s="299">
        <v>40</v>
      </c>
      <c r="M11" s="299">
        <v>2654</v>
      </c>
      <c r="N11" s="763">
        <v>2018</v>
      </c>
      <c r="O11" s="762">
        <v>2018</v>
      </c>
      <c r="P11" s="299">
        <v>0</v>
      </c>
      <c r="Q11" s="299">
        <v>0</v>
      </c>
      <c r="R11" s="299">
        <v>3</v>
      </c>
      <c r="S11" s="299">
        <v>42</v>
      </c>
      <c r="T11" s="299">
        <v>1</v>
      </c>
      <c r="U11" s="299">
        <v>11</v>
      </c>
      <c r="V11" s="299">
        <v>1348</v>
      </c>
      <c r="W11" s="299">
        <v>2323</v>
      </c>
      <c r="X11" s="299">
        <v>0</v>
      </c>
      <c r="Y11" s="299">
        <v>0</v>
      </c>
      <c r="Z11" s="299">
        <v>0</v>
      </c>
      <c r="AA11" s="299">
        <v>0</v>
      </c>
      <c r="AB11" s="299">
        <v>1</v>
      </c>
      <c r="AC11" s="299">
        <v>1</v>
      </c>
      <c r="AD11" s="299">
        <v>35</v>
      </c>
      <c r="AE11" s="299">
        <v>4214</v>
      </c>
      <c r="AF11">
        <v>2018</v>
      </c>
    </row>
    <row r="12" spans="1:32" s="820" customFormat="1" ht="23.85" customHeight="1">
      <c r="A12" s="762">
        <v>2019</v>
      </c>
      <c r="B12" s="299">
        <v>401</v>
      </c>
      <c r="C12" s="299">
        <v>11288</v>
      </c>
      <c r="D12" s="299">
        <v>153</v>
      </c>
      <c r="E12" s="299">
        <v>8840</v>
      </c>
      <c r="F12" s="299">
        <v>58</v>
      </c>
      <c r="G12" s="299">
        <v>91238</v>
      </c>
      <c r="H12" s="299">
        <v>79</v>
      </c>
      <c r="I12" s="299">
        <v>1610304</v>
      </c>
      <c r="J12" s="299">
        <v>10</v>
      </c>
      <c r="K12" s="299">
        <v>133</v>
      </c>
      <c r="L12" s="299">
        <v>29</v>
      </c>
      <c r="M12" s="299">
        <v>1800</v>
      </c>
      <c r="N12" s="763">
        <v>2019</v>
      </c>
      <c r="O12" s="762">
        <v>2019</v>
      </c>
      <c r="P12" s="299" t="s">
        <v>472</v>
      </c>
      <c r="Q12" s="299" t="s">
        <v>473</v>
      </c>
      <c r="R12" s="299">
        <v>4</v>
      </c>
      <c r="S12" s="299">
        <v>55</v>
      </c>
      <c r="T12" s="299" t="s">
        <v>472</v>
      </c>
      <c r="U12" s="299" t="s">
        <v>474</v>
      </c>
      <c r="V12" s="299">
        <v>21974</v>
      </c>
      <c r="W12" s="299">
        <v>29404</v>
      </c>
      <c r="X12" s="299" t="s">
        <v>472</v>
      </c>
      <c r="Y12" s="299" t="s">
        <v>475</v>
      </c>
      <c r="Z12" s="299" t="s">
        <v>417</v>
      </c>
      <c r="AA12" s="299" t="s">
        <v>417</v>
      </c>
      <c r="AB12" s="299" t="s">
        <v>417</v>
      </c>
      <c r="AC12" s="299" t="s">
        <v>417</v>
      </c>
      <c r="AD12" s="299">
        <v>44</v>
      </c>
      <c r="AE12" s="299">
        <v>5326</v>
      </c>
      <c r="AF12">
        <v>2019</v>
      </c>
    </row>
    <row r="13" spans="1:32" s="1019" customFormat="1">
      <c r="A13" s="762">
        <v>2020</v>
      </c>
      <c r="B13" s="299">
        <v>377</v>
      </c>
      <c r="C13" s="299">
        <v>11355</v>
      </c>
      <c r="D13" s="299">
        <v>162</v>
      </c>
      <c r="E13" s="299">
        <v>8811</v>
      </c>
      <c r="F13" s="299">
        <v>52</v>
      </c>
      <c r="G13" s="299">
        <v>85269</v>
      </c>
      <c r="H13" s="299">
        <v>66</v>
      </c>
      <c r="I13" s="299">
        <v>1317538</v>
      </c>
      <c r="J13" s="299">
        <v>7</v>
      </c>
      <c r="K13" s="299">
        <v>53</v>
      </c>
      <c r="L13" s="299">
        <v>8</v>
      </c>
      <c r="M13" s="299">
        <v>127</v>
      </c>
      <c r="N13" s="763">
        <v>2020</v>
      </c>
      <c r="O13" s="762">
        <v>2020</v>
      </c>
      <c r="P13" s="299">
        <v>0</v>
      </c>
      <c r="Q13" s="299">
        <v>0</v>
      </c>
      <c r="R13" s="299">
        <v>4</v>
      </c>
      <c r="S13" s="299">
        <v>48</v>
      </c>
      <c r="T13" s="299">
        <v>0</v>
      </c>
      <c r="U13" s="299">
        <v>0</v>
      </c>
      <c r="V13" s="299">
        <v>1157</v>
      </c>
      <c r="W13" s="299">
        <v>2128</v>
      </c>
      <c r="X13" s="299">
        <v>1</v>
      </c>
      <c r="Y13" s="299">
        <v>5</v>
      </c>
      <c r="Z13" s="299">
        <v>1</v>
      </c>
      <c r="AA13" s="299">
        <v>2</v>
      </c>
      <c r="AB13" s="299">
        <v>0</v>
      </c>
      <c r="AC13" s="299">
        <v>0</v>
      </c>
      <c r="AD13" s="299">
        <v>57</v>
      </c>
      <c r="AE13" s="299">
        <v>5498</v>
      </c>
      <c r="AF13">
        <v>2020</v>
      </c>
    </row>
    <row r="14" spans="1:32" s="1019" customFormat="1">
      <c r="A14" s="762">
        <v>2021</v>
      </c>
      <c r="B14" s="299">
        <v>385</v>
      </c>
      <c r="C14" s="299">
        <v>11534</v>
      </c>
      <c r="D14" s="299">
        <v>146</v>
      </c>
      <c r="E14" s="299">
        <v>8488</v>
      </c>
      <c r="F14" s="299">
        <v>49</v>
      </c>
      <c r="G14" s="299">
        <v>77786</v>
      </c>
      <c r="H14" s="299">
        <v>76</v>
      </c>
      <c r="I14" s="299">
        <v>1162494</v>
      </c>
      <c r="J14" s="299">
        <v>7</v>
      </c>
      <c r="K14" s="299">
        <v>47</v>
      </c>
      <c r="L14" s="299">
        <v>31</v>
      </c>
      <c r="M14" s="299">
        <v>1540</v>
      </c>
      <c r="N14" s="763">
        <v>2021</v>
      </c>
      <c r="O14" s="762">
        <v>2021</v>
      </c>
      <c r="P14" s="299">
        <v>0</v>
      </c>
      <c r="Q14" s="299">
        <v>0</v>
      </c>
      <c r="R14" s="299">
        <v>4</v>
      </c>
      <c r="S14" s="299">
        <v>36</v>
      </c>
      <c r="T14" s="299">
        <v>1</v>
      </c>
      <c r="U14" s="299">
        <v>300</v>
      </c>
      <c r="V14" s="299">
        <v>1192</v>
      </c>
      <c r="W14" s="299">
        <v>2233</v>
      </c>
      <c r="X14" s="299">
        <v>1</v>
      </c>
      <c r="Y14" s="299">
        <v>5</v>
      </c>
      <c r="Z14" s="299">
        <v>1</v>
      </c>
      <c r="AA14" s="299">
        <v>2</v>
      </c>
      <c r="AB14" s="299">
        <v>0</v>
      </c>
      <c r="AC14" s="299">
        <v>0</v>
      </c>
      <c r="AD14" s="299">
        <v>63</v>
      </c>
      <c r="AE14" s="299">
        <v>6075</v>
      </c>
      <c r="AF14">
        <v>2021</v>
      </c>
    </row>
    <row r="15" spans="1:32" s="1019" customFormat="1">
      <c r="A15" s="762">
        <v>2022</v>
      </c>
      <c r="B15" s="299">
        <v>385</v>
      </c>
      <c r="C15" s="299">
        <v>12125</v>
      </c>
      <c r="D15" s="299">
        <v>132</v>
      </c>
      <c r="E15" s="299">
        <v>7933</v>
      </c>
      <c r="F15" s="299">
        <v>49</v>
      </c>
      <c r="G15" s="299">
        <v>69705</v>
      </c>
      <c r="H15" s="299">
        <v>74</v>
      </c>
      <c r="I15" s="299">
        <v>1206248</v>
      </c>
      <c r="J15" s="299">
        <v>6</v>
      </c>
      <c r="K15" s="299">
        <v>119</v>
      </c>
      <c r="L15" s="299">
        <v>37</v>
      </c>
      <c r="M15" s="299">
        <v>1340</v>
      </c>
      <c r="N15" s="763">
        <v>2022</v>
      </c>
      <c r="O15" s="762">
        <v>2022</v>
      </c>
      <c r="P15" s="299">
        <v>0</v>
      </c>
      <c r="Q15" s="299">
        <v>0</v>
      </c>
      <c r="R15" s="299">
        <v>2</v>
      </c>
      <c r="S15" s="299">
        <v>19</v>
      </c>
      <c r="T15" s="299">
        <v>1</v>
      </c>
      <c r="U15" s="299">
        <v>300</v>
      </c>
      <c r="V15" s="299">
        <v>2308</v>
      </c>
      <c r="W15" s="299">
        <v>5950</v>
      </c>
      <c r="X15" s="299">
        <v>1</v>
      </c>
      <c r="Y15" s="299">
        <v>1</v>
      </c>
      <c r="Z15" s="299">
        <v>3</v>
      </c>
      <c r="AA15" s="299">
        <v>6</v>
      </c>
      <c r="AB15" s="299">
        <v>1</v>
      </c>
      <c r="AC15" s="299">
        <v>2</v>
      </c>
      <c r="AD15" s="299">
        <v>76</v>
      </c>
      <c r="AE15" s="299">
        <v>6850</v>
      </c>
      <c r="AF15">
        <v>2022</v>
      </c>
    </row>
    <row r="16" spans="1:32" s="1019" customFormat="1">
      <c r="A16" s="907">
        <v>2023</v>
      </c>
      <c r="B16">
        <v>347</v>
      </c>
      <c r="C16">
        <v>11449</v>
      </c>
      <c r="D16">
        <v>127</v>
      </c>
      <c r="E16">
        <v>7813</v>
      </c>
      <c r="F16">
        <v>43</v>
      </c>
      <c r="G16">
        <v>61882</v>
      </c>
      <c r="H16">
        <v>104</v>
      </c>
      <c r="I16">
        <v>1224798</v>
      </c>
      <c r="J16">
        <v>5</v>
      </c>
      <c r="K16">
        <v>96</v>
      </c>
      <c r="L16">
        <v>41</v>
      </c>
      <c r="M16">
        <v>1399</v>
      </c>
      <c r="N16">
        <v>2023</v>
      </c>
      <c r="O16" s="907">
        <v>2023</v>
      </c>
      <c r="P16">
        <v>0</v>
      </c>
      <c r="Q16">
        <v>0</v>
      </c>
      <c r="R16">
        <v>2</v>
      </c>
      <c r="S16">
        <v>20</v>
      </c>
      <c r="T16">
        <v>1</v>
      </c>
      <c r="U16">
        <v>300</v>
      </c>
      <c r="V16">
        <v>12630</v>
      </c>
      <c r="W16">
        <v>17884</v>
      </c>
      <c r="X16">
        <v>0</v>
      </c>
      <c r="Y16">
        <v>0</v>
      </c>
      <c r="Z16">
        <v>1</v>
      </c>
      <c r="AA16">
        <v>2</v>
      </c>
      <c r="AB16">
        <v>0</v>
      </c>
      <c r="AC16">
        <v>0</v>
      </c>
      <c r="AD16">
        <v>82</v>
      </c>
      <c r="AE16">
        <v>7008</v>
      </c>
      <c r="AF16">
        <v>2023</v>
      </c>
    </row>
    <row r="17" spans="1:32">
      <c r="A17" s="304" t="s">
        <v>455</v>
      </c>
      <c r="B17" s="764"/>
      <c r="C17" s="724"/>
      <c r="D17" s="724"/>
      <c r="E17" s="724"/>
      <c r="F17" s="724"/>
      <c r="G17" s="724"/>
      <c r="H17" s="724"/>
      <c r="I17" s="724"/>
      <c r="J17" s="724"/>
      <c r="K17" s="765"/>
      <c r="L17" s="765"/>
      <c r="M17" s="766"/>
      <c r="N17" s="306" t="s">
        <v>456</v>
      </c>
      <c r="O17" s="304" t="s">
        <v>455</v>
      </c>
      <c r="P17" s="767"/>
      <c r="Q17" s="767"/>
      <c r="R17" s="767"/>
      <c r="S17" s="767"/>
      <c r="T17" s="768"/>
      <c r="U17" s="769"/>
      <c r="V17" s="732"/>
      <c r="W17" s="765"/>
      <c r="X17" s="724"/>
      <c r="Y17" s="765"/>
      <c r="Z17" s="724"/>
      <c r="AA17" s="766"/>
      <c r="AB17" s="764"/>
      <c r="AC17" s="724"/>
      <c r="AD17" s="724"/>
      <c r="AE17" s="765"/>
      <c r="AF17" s="306" t="s">
        <v>456</v>
      </c>
    </row>
    <row r="18" spans="1:32">
      <c r="A18" s="729"/>
      <c r="B18" s="582"/>
      <c r="C18" s="728"/>
      <c r="D18" s="728"/>
      <c r="E18" s="728"/>
      <c r="F18" s="728"/>
      <c r="G18" s="728"/>
      <c r="H18" s="728"/>
      <c r="I18" s="728"/>
      <c r="J18" s="728"/>
      <c r="K18" s="770"/>
      <c r="L18" s="770"/>
      <c r="M18" s="771"/>
      <c r="N18" s="729"/>
      <c r="O18" s="729"/>
      <c r="P18" s="729"/>
      <c r="Q18" s="729"/>
      <c r="R18" s="729"/>
      <c r="S18" s="729"/>
      <c r="T18" s="729"/>
      <c r="U18" s="772"/>
      <c r="V18" s="644"/>
      <c r="W18" s="770"/>
      <c r="X18" s="728"/>
      <c r="Y18" s="770"/>
      <c r="Z18" s="728"/>
      <c r="AA18" s="582"/>
      <c r="AB18" s="582"/>
      <c r="AC18" s="728"/>
      <c r="AD18" s="728"/>
      <c r="AE18" s="770"/>
      <c r="AF18" s="729"/>
    </row>
    <row r="19" spans="1:32">
      <c r="A19" s="729"/>
      <c r="B19" s="582"/>
      <c r="C19" s="728"/>
      <c r="D19" s="728"/>
      <c r="E19" s="728"/>
      <c r="F19" s="728"/>
      <c r="G19" s="728"/>
      <c r="H19" s="728"/>
      <c r="I19" s="728"/>
      <c r="J19" s="728"/>
      <c r="K19" s="770"/>
      <c r="L19" s="770"/>
      <c r="M19" s="771"/>
      <c r="N19" s="729"/>
      <c r="O19" s="729"/>
      <c r="P19" s="729"/>
      <c r="Q19" s="729"/>
      <c r="R19" s="729"/>
      <c r="S19" s="729"/>
      <c r="T19" s="729"/>
      <c r="U19" s="772"/>
      <c r="V19" s="582"/>
      <c r="W19" s="770"/>
      <c r="X19" s="728"/>
      <c r="Y19" s="770"/>
      <c r="Z19" s="728"/>
      <c r="AA19" s="582"/>
      <c r="AB19" s="582"/>
      <c r="AC19" s="728"/>
      <c r="AD19" s="728"/>
      <c r="AE19" s="770"/>
      <c r="AF19" s="729"/>
    </row>
    <row r="20" spans="1:32">
      <c r="A20" s="729"/>
      <c r="B20" s="582"/>
      <c r="C20" s="728"/>
      <c r="D20" s="728"/>
      <c r="E20" s="728"/>
      <c r="F20" s="728"/>
      <c r="G20" s="728"/>
      <c r="H20" s="728"/>
      <c r="I20" s="728"/>
      <c r="J20" s="728"/>
      <c r="K20" s="770"/>
      <c r="L20" s="770"/>
      <c r="M20" s="771"/>
      <c r="N20" s="729"/>
      <c r="O20" s="729"/>
      <c r="P20" s="729"/>
      <c r="Q20" s="729"/>
      <c r="R20" s="729"/>
      <c r="S20" s="729"/>
      <c r="T20" s="729"/>
      <c r="U20" s="772"/>
      <c r="V20" s="582"/>
      <c r="W20" s="770"/>
      <c r="X20" s="728"/>
      <c r="Y20" s="770"/>
      <c r="Z20" s="728"/>
      <c r="AA20" s="582"/>
      <c r="AB20" s="582"/>
      <c r="AC20" s="728"/>
      <c r="AD20" s="728"/>
      <c r="AE20" s="770"/>
      <c r="AF20" s="729"/>
    </row>
    <row r="21" spans="1:32">
      <c r="A21" s="729"/>
      <c r="B21" s="582"/>
      <c r="C21" s="728"/>
      <c r="D21" s="728"/>
      <c r="E21" s="728"/>
      <c r="F21" s="728"/>
      <c r="G21" s="728"/>
      <c r="H21" s="728"/>
      <c r="I21" s="728"/>
      <c r="J21" s="728"/>
      <c r="K21" s="770"/>
      <c r="L21" s="770"/>
      <c r="M21" s="771"/>
      <c r="N21" s="729"/>
      <c r="O21" s="729"/>
      <c r="P21" s="729"/>
      <c r="Q21" s="729"/>
      <c r="R21" s="729"/>
      <c r="S21" s="729"/>
      <c r="T21" s="729"/>
      <c r="U21" s="772"/>
      <c r="V21" s="582"/>
      <c r="W21" s="770"/>
      <c r="X21" s="728"/>
      <c r="Y21" s="770"/>
      <c r="Z21" s="728"/>
      <c r="AA21" s="582"/>
      <c r="AB21" s="582"/>
      <c r="AC21" s="728"/>
      <c r="AD21" s="728"/>
      <c r="AE21" s="770"/>
      <c r="AF21" s="729"/>
    </row>
    <row r="22" spans="1:32">
      <c r="A22" s="729"/>
      <c r="B22" s="582"/>
      <c r="C22" s="728"/>
      <c r="D22" s="728"/>
      <c r="E22" s="728"/>
      <c r="F22" s="728"/>
      <c r="G22" s="728"/>
      <c r="H22" s="728"/>
      <c r="I22" s="728"/>
      <c r="J22" s="728"/>
      <c r="K22" s="770"/>
      <c r="L22" s="770"/>
      <c r="M22" s="771"/>
      <c r="N22" s="729"/>
      <c r="O22" s="729"/>
      <c r="P22" s="729"/>
      <c r="Q22" s="729"/>
      <c r="R22" s="729"/>
      <c r="S22" s="729"/>
      <c r="T22" s="729"/>
      <c r="U22" s="772"/>
      <c r="V22" s="582"/>
      <c r="W22" s="770"/>
      <c r="X22" s="728"/>
      <c r="Y22" s="770"/>
      <c r="Z22" s="728"/>
      <c r="AA22" s="582"/>
      <c r="AB22" s="582"/>
      <c r="AC22" s="728"/>
      <c r="AD22" s="728"/>
      <c r="AE22" s="770"/>
      <c r="AF22" s="729"/>
    </row>
  </sheetData>
  <mergeCells count="12">
    <mergeCell ref="A3:A4"/>
    <mergeCell ref="N3:N4"/>
    <mergeCell ref="A5:A6"/>
    <mergeCell ref="N5:N6"/>
    <mergeCell ref="O5:O6"/>
    <mergeCell ref="O3:O4"/>
    <mergeCell ref="AF3:AF4"/>
    <mergeCell ref="AF5:AF6"/>
    <mergeCell ref="F3:G3"/>
    <mergeCell ref="V3:W3"/>
    <mergeCell ref="F4:G4"/>
    <mergeCell ref="V4:W4"/>
  </mergeCells>
  <phoneticPr fontId="5" type="noConversion"/>
  <printOptions horizontalCentered="1"/>
  <pageMargins left="1.2204724409448819" right="1.2204724409448819" top="1.0236220472440944" bottom="2.3622047244094491" header="0.31496062992125984" footer="0.31496062992125984"/>
  <pageSetup paperSize="9" scale="86" orientation="portrait" r:id="rId1"/>
  <colBreaks count="1" manualBreakCount="1">
    <brk id="14" max="1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BreakPreview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E29" sqref="E29"/>
    </sheetView>
  </sheetViews>
  <sheetFormatPr defaultRowHeight="15.75"/>
  <cols>
    <col min="1" max="1" width="12.375" style="692" customWidth="1"/>
    <col min="2" max="4" width="14.125" style="545" customWidth="1"/>
    <col min="5" max="10" width="14.125" style="695" customWidth="1"/>
    <col min="11" max="18" width="15.625" style="695" customWidth="1"/>
    <col min="19" max="16384" width="9" style="695"/>
  </cols>
  <sheetData>
    <row r="1" spans="1:18" s="773" customFormat="1" ht="41.25" customHeight="1">
      <c r="A1" s="1084" t="s">
        <v>457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 t="s">
        <v>458</v>
      </c>
      <c r="L1" s="1084"/>
      <c r="M1" s="1084"/>
      <c r="N1" s="1084"/>
      <c r="O1" s="1084"/>
      <c r="P1" s="1084"/>
      <c r="Q1" s="1084"/>
      <c r="R1" s="1084"/>
    </row>
    <row r="2" spans="1:18" s="776" customFormat="1" ht="14.25" customHeight="1" thickBot="1">
      <c r="A2" s="774" t="s">
        <v>421</v>
      </c>
      <c r="B2" s="775"/>
      <c r="C2" s="775"/>
      <c r="D2" s="775"/>
      <c r="F2" s="777"/>
      <c r="J2" s="778" t="s">
        <v>305</v>
      </c>
      <c r="K2" s="774" t="s">
        <v>421</v>
      </c>
      <c r="L2" s="775"/>
      <c r="N2" s="777"/>
      <c r="R2" s="778" t="s">
        <v>305</v>
      </c>
    </row>
    <row r="3" spans="1:18" s="786" customFormat="1" ht="15.95" customHeight="1">
      <c r="A3" s="779"/>
      <c r="B3" s="780" t="s">
        <v>422</v>
      </c>
      <c r="C3" t="s">
        <v>497</v>
      </c>
      <c r="D3" t="s">
        <v>498</v>
      </c>
      <c r="E3" s="781" t="s">
        <v>423</v>
      </c>
      <c r="F3" s="780" t="s">
        <v>424</v>
      </c>
      <c r="G3" s="779" t="s">
        <v>425</v>
      </c>
      <c r="H3" s="779" t="s">
        <v>426</v>
      </c>
      <c r="I3" s="779" t="s">
        <v>427</v>
      </c>
      <c r="J3" s="782"/>
      <c r="K3" s="779"/>
      <c r="L3" s="783" t="s">
        <v>428</v>
      </c>
      <c r="M3" s="784" t="s">
        <v>429</v>
      </c>
      <c r="N3" s="783" t="s">
        <v>430</v>
      </c>
      <c r="O3" s="783" t="s">
        <v>431</v>
      </c>
      <c r="P3" s="783" t="s">
        <v>432</v>
      </c>
      <c r="Q3" s="783" t="s">
        <v>433</v>
      </c>
      <c r="R3" s="785"/>
    </row>
    <row r="4" spans="1:18" s="791" customFormat="1" ht="15.95" customHeight="1">
      <c r="A4" s="787" t="s">
        <v>7</v>
      </c>
      <c r="B4" s="788" t="s">
        <v>434</v>
      </c>
      <c r="C4" t="s">
        <v>490</v>
      </c>
      <c r="D4" t="s">
        <v>491</v>
      </c>
      <c r="E4" s="789" t="s">
        <v>435</v>
      </c>
      <c r="F4" s="790" t="s">
        <v>436</v>
      </c>
      <c r="G4" s="787" t="s">
        <v>437</v>
      </c>
      <c r="H4" s="787" t="s">
        <v>438</v>
      </c>
      <c r="I4" s="787" t="s">
        <v>439</v>
      </c>
      <c r="J4" s="787" t="s">
        <v>452</v>
      </c>
      <c r="K4" s="787" t="s">
        <v>7</v>
      </c>
      <c r="L4" s="791" t="s">
        <v>440</v>
      </c>
      <c r="M4" s="792" t="s">
        <v>441</v>
      </c>
      <c r="N4" s="793" t="s">
        <v>442</v>
      </c>
      <c r="O4" s="791" t="s">
        <v>443</v>
      </c>
      <c r="P4" s="791" t="s">
        <v>444</v>
      </c>
      <c r="R4" s="794" t="s">
        <v>186</v>
      </c>
    </row>
    <row r="5" spans="1:18" s="791" customFormat="1" ht="15.75" customHeight="1">
      <c r="A5" s="795"/>
      <c r="B5" s="796" t="s">
        <v>445</v>
      </c>
      <c r="C5" t="s">
        <v>492</v>
      </c>
      <c r="D5" t="s">
        <v>493</v>
      </c>
      <c r="E5" s="797" t="s">
        <v>446</v>
      </c>
      <c r="F5" s="798"/>
      <c r="G5" s="799" t="s">
        <v>447</v>
      </c>
      <c r="H5" s="795"/>
      <c r="I5" s="798"/>
      <c r="J5" s="795"/>
      <c r="K5" s="795"/>
      <c r="L5" s="800" t="s">
        <v>448</v>
      </c>
      <c r="M5" s="801" t="s">
        <v>445</v>
      </c>
      <c r="N5" s="798" t="s">
        <v>449</v>
      </c>
      <c r="O5" s="800" t="s">
        <v>445</v>
      </c>
      <c r="P5" s="802" t="s">
        <v>450</v>
      </c>
      <c r="Q5" s="798" t="s">
        <v>451</v>
      </c>
      <c r="R5" s="803"/>
    </row>
    <row r="6" spans="1:18" s="809" customFormat="1" ht="22.5" customHeight="1">
      <c r="A6" s="806">
        <v>2014</v>
      </c>
      <c r="B6" s="807">
        <v>0</v>
      </c>
      <c r="C6" s="807" t="s">
        <v>496</v>
      </c>
      <c r="D6" s="807" t="s">
        <v>380</v>
      </c>
      <c r="E6" s="807">
        <v>0</v>
      </c>
      <c r="F6" s="807">
        <v>0</v>
      </c>
      <c r="G6" s="807">
        <v>0</v>
      </c>
      <c r="H6" s="807">
        <v>0</v>
      </c>
      <c r="I6" s="807">
        <v>0</v>
      </c>
      <c r="J6" s="808">
        <v>2014</v>
      </c>
      <c r="K6">
        <v>2014</v>
      </c>
      <c r="L6" s="810" t="s">
        <v>459</v>
      </c>
      <c r="M6" s="810" t="s">
        <v>459</v>
      </c>
      <c r="N6" s="810" t="s">
        <v>459</v>
      </c>
      <c r="O6" s="810" t="s">
        <v>459</v>
      </c>
      <c r="P6" s="810" t="s">
        <v>459</v>
      </c>
      <c r="Q6" s="810" t="s">
        <v>459</v>
      </c>
      <c r="R6" s="808">
        <v>2014</v>
      </c>
    </row>
    <row r="7" spans="1:18" s="809" customFormat="1" ht="22.5" customHeight="1">
      <c r="A7" s="806">
        <v>2015</v>
      </c>
      <c r="B7" s="807">
        <v>0</v>
      </c>
      <c r="C7" s="807" t="s">
        <v>380</v>
      </c>
      <c r="D7" s="807" t="s">
        <v>380</v>
      </c>
      <c r="E7" s="807">
        <v>0</v>
      </c>
      <c r="F7" s="807">
        <v>0</v>
      </c>
      <c r="G7" s="807">
        <v>0</v>
      </c>
      <c r="H7" s="807">
        <v>0</v>
      </c>
      <c r="I7" s="807">
        <v>0</v>
      </c>
      <c r="J7" s="808">
        <v>2015</v>
      </c>
      <c r="K7">
        <v>2015</v>
      </c>
      <c r="L7" s="810" t="s">
        <v>459</v>
      </c>
      <c r="M7" s="810" t="s">
        <v>459</v>
      </c>
      <c r="N7" s="810" t="s">
        <v>459</v>
      </c>
      <c r="O7" s="810" t="s">
        <v>459</v>
      </c>
      <c r="P7" s="810" t="s">
        <v>459</v>
      </c>
      <c r="Q7" s="810" t="s">
        <v>459</v>
      </c>
      <c r="R7" s="808">
        <v>2015</v>
      </c>
    </row>
    <row r="8" spans="1:18" s="809" customFormat="1" ht="22.5" customHeight="1">
      <c r="A8" s="806">
        <v>2016</v>
      </c>
      <c r="B8" s="807">
        <v>0</v>
      </c>
      <c r="C8" s="807" t="s">
        <v>380</v>
      </c>
      <c r="D8" s="807" t="s">
        <v>380</v>
      </c>
      <c r="E8" s="807">
        <v>0</v>
      </c>
      <c r="F8" s="807">
        <v>0</v>
      </c>
      <c r="G8" s="807">
        <v>0</v>
      </c>
      <c r="H8" s="807">
        <v>0</v>
      </c>
      <c r="I8" s="807">
        <v>0</v>
      </c>
      <c r="J8" s="808">
        <v>2016</v>
      </c>
      <c r="K8">
        <v>2016</v>
      </c>
      <c r="L8" s="810" t="s">
        <v>459</v>
      </c>
      <c r="M8" s="810" t="s">
        <v>459</v>
      </c>
      <c r="N8" s="810" t="s">
        <v>459</v>
      </c>
      <c r="O8" s="810" t="s">
        <v>459</v>
      </c>
      <c r="P8" s="810" t="s">
        <v>459</v>
      </c>
      <c r="Q8" s="810" t="s">
        <v>459</v>
      </c>
      <c r="R8" s="808">
        <v>2016</v>
      </c>
    </row>
    <row r="9" spans="1:18" s="809" customFormat="1" ht="22.5" customHeight="1">
      <c r="A9" s="806">
        <v>2017</v>
      </c>
      <c r="B9" s="807">
        <v>0</v>
      </c>
      <c r="C9" s="807" t="s">
        <v>380</v>
      </c>
      <c r="D9" s="807" t="s">
        <v>380</v>
      </c>
      <c r="E9" s="807">
        <v>0</v>
      </c>
      <c r="F9" s="807">
        <v>0</v>
      </c>
      <c r="G9" s="807">
        <v>0</v>
      </c>
      <c r="H9" s="807">
        <v>0</v>
      </c>
      <c r="I9" s="807">
        <v>0</v>
      </c>
      <c r="J9" s="808">
        <v>2017</v>
      </c>
      <c r="K9">
        <v>2017</v>
      </c>
      <c r="L9" s="810" t="s">
        <v>459</v>
      </c>
      <c r="M9" s="810" t="s">
        <v>459</v>
      </c>
      <c r="N9" s="810" t="s">
        <v>459</v>
      </c>
      <c r="O9" s="810" t="s">
        <v>459</v>
      </c>
      <c r="P9" s="810" t="s">
        <v>459</v>
      </c>
      <c r="Q9" s="810" t="s">
        <v>459</v>
      </c>
      <c r="R9" s="808">
        <v>2017</v>
      </c>
    </row>
    <row r="10" spans="1:18" s="809" customFormat="1" ht="22.5" customHeight="1">
      <c r="A10" s="806">
        <v>2018</v>
      </c>
      <c r="B10" s="807">
        <v>0</v>
      </c>
      <c r="C10" s="807" t="s">
        <v>380</v>
      </c>
      <c r="D10" s="807" t="s">
        <v>380</v>
      </c>
      <c r="E10" s="807">
        <v>0</v>
      </c>
      <c r="F10" s="807">
        <v>0</v>
      </c>
      <c r="G10" s="807">
        <v>0</v>
      </c>
      <c r="H10" s="807">
        <v>0</v>
      </c>
      <c r="I10" s="807">
        <v>3</v>
      </c>
      <c r="J10" s="808">
        <v>2018</v>
      </c>
      <c r="K10">
        <v>2018</v>
      </c>
      <c r="L10" s="810">
        <v>1</v>
      </c>
      <c r="M10" s="810" t="s">
        <v>459</v>
      </c>
      <c r="N10" s="810" t="s">
        <v>459</v>
      </c>
      <c r="O10" s="810" t="s">
        <v>459</v>
      </c>
      <c r="P10" s="810" t="s">
        <v>459</v>
      </c>
      <c r="Q10" s="810">
        <v>2</v>
      </c>
      <c r="R10" s="808">
        <v>2018</v>
      </c>
    </row>
    <row r="11" spans="1:18" s="809" customFormat="1" ht="22.5" customHeight="1">
      <c r="A11" s="806">
        <v>2019</v>
      </c>
      <c r="B11" s="807">
        <v>0</v>
      </c>
      <c r="C11" s="807" t="s">
        <v>380</v>
      </c>
      <c r="D11" s="807" t="s">
        <v>380</v>
      </c>
      <c r="E11" s="807">
        <v>0</v>
      </c>
      <c r="F11" s="807">
        <v>0</v>
      </c>
      <c r="G11" s="807">
        <v>0</v>
      </c>
      <c r="H11" s="807">
        <v>0</v>
      </c>
      <c r="I11" s="807">
        <v>3</v>
      </c>
      <c r="J11" s="808">
        <v>2019</v>
      </c>
      <c r="K11">
        <v>2019</v>
      </c>
      <c r="L11" s="810" t="s">
        <v>459</v>
      </c>
      <c r="M11" s="810" t="s">
        <v>459</v>
      </c>
      <c r="N11" s="810" t="s">
        <v>459</v>
      </c>
      <c r="O11" s="810" t="s">
        <v>459</v>
      </c>
      <c r="P11" s="810" t="s">
        <v>459</v>
      </c>
      <c r="Q11" s="810">
        <v>2</v>
      </c>
      <c r="R11" s="808">
        <v>2019</v>
      </c>
    </row>
    <row r="12" spans="1:18" s="804" customFormat="1" ht="22.5" customHeight="1">
      <c r="A12" s="806">
        <v>2020</v>
      </c>
      <c r="B12" s="807">
        <v>0</v>
      </c>
      <c r="C12" s="807" t="s">
        <v>380</v>
      </c>
      <c r="D12" s="807" t="s">
        <v>380</v>
      </c>
      <c r="E12" s="807">
        <v>0</v>
      </c>
      <c r="F12" s="807">
        <v>0</v>
      </c>
      <c r="G12" s="807">
        <v>0</v>
      </c>
      <c r="H12" s="807">
        <v>0</v>
      </c>
      <c r="I12" s="807">
        <v>2</v>
      </c>
      <c r="J12" s="808">
        <v>2020</v>
      </c>
      <c r="K12">
        <v>2020</v>
      </c>
      <c r="L12" s="810" t="s">
        <v>459</v>
      </c>
      <c r="M12" s="810" t="s">
        <v>459</v>
      </c>
      <c r="N12" s="810">
        <v>2</v>
      </c>
      <c r="O12" s="810" t="s">
        <v>459</v>
      </c>
      <c r="P12" s="810" t="s">
        <v>459</v>
      </c>
      <c r="Q12" s="810" t="s">
        <v>459</v>
      </c>
      <c r="R12" s="808">
        <v>2020</v>
      </c>
    </row>
    <row r="13" spans="1:18" s="804" customFormat="1" ht="22.5" customHeight="1">
      <c r="A13" s="806">
        <v>2021</v>
      </c>
      <c r="B13" s="807">
        <v>0</v>
      </c>
      <c r="C13" s="807" t="s">
        <v>380</v>
      </c>
      <c r="D13" s="807" t="s">
        <v>380</v>
      </c>
      <c r="E13" s="807">
        <v>0</v>
      </c>
      <c r="F13" s="807">
        <v>0</v>
      </c>
      <c r="G13" s="807">
        <v>0</v>
      </c>
      <c r="H13" s="807">
        <v>0</v>
      </c>
      <c r="I13" s="807">
        <v>5</v>
      </c>
      <c r="J13" s="808">
        <v>2021</v>
      </c>
      <c r="K13">
        <v>2021</v>
      </c>
      <c r="L13" s="810">
        <v>1</v>
      </c>
      <c r="M13" s="810" t="s">
        <v>459</v>
      </c>
      <c r="N13" s="810" t="s">
        <v>459</v>
      </c>
      <c r="O13" s="810" t="s">
        <v>459</v>
      </c>
      <c r="P13" s="810" t="s">
        <v>459</v>
      </c>
      <c r="Q13" s="810" t="s">
        <v>459</v>
      </c>
      <c r="R13" s="808">
        <v>2021</v>
      </c>
    </row>
    <row r="14" spans="1:18" s="804" customFormat="1" ht="22.5" customHeight="1">
      <c r="A14" s="806">
        <v>2022</v>
      </c>
      <c r="B14" s="807">
        <v>0</v>
      </c>
      <c r="C14" s="807" t="s">
        <v>380</v>
      </c>
      <c r="D14" s="807" t="s">
        <v>380</v>
      </c>
      <c r="E14" s="807">
        <v>0</v>
      </c>
      <c r="F14" s="807">
        <v>0</v>
      </c>
      <c r="G14" s="807">
        <v>0</v>
      </c>
      <c r="H14" s="807">
        <v>0</v>
      </c>
      <c r="I14" s="807">
        <v>1</v>
      </c>
      <c r="J14" s="808">
        <v>2022</v>
      </c>
      <c r="K14">
        <v>2022</v>
      </c>
      <c r="L14" s="810" t="s">
        <v>488</v>
      </c>
      <c r="M14" s="810" t="s">
        <v>488</v>
      </c>
      <c r="N14" s="810" t="s">
        <v>488</v>
      </c>
      <c r="O14" s="810" t="s">
        <v>488</v>
      </c>
      <c r="P14" s="810" t="s">
        <v>488</v>
      </c>
      <c r="Q14" s="810" t="s">
        <v>488</v>
      </c>
      <c r="R14" s="808">
        <v>2022</v>
      </c>
    </row>
    <row r="15" spans="1:18" s="804" customFormat="1" ht="22.5" customHeight="1">
      <c r="A15">
        <v>2023</v>
      </c>
      <c r="B15" s="1075">
        <v>0</v>
      </c>
      <c r="C15" s="1075">
        <v>0</v>
      </c>
      <c r="D15" s="1075">
        <v>0</v>
      </c>
      <c r="E15" s="1075">
        <v>0</v>
      </c>
      <c r="F15" s="1075">
        <v>0</v>
      </c>
      <c r="G15" s="1075">
        <v>0</v>
      </c>
      <c r="H15" s="1075">
        <v>0</v>
      </c>
      <c r="I15" s="1075">
        <v>1</v>
      </c>
      <c r="J15">
        <v>2023</v>
      </c>
      <c r="K15">
        <v>2023</v>
      </c>
      <c r="L15" t="s">
        <v>488</v>
      </c>
      <c r="M15" t="s">
        <v>488</v>
      </c>
      <c r="N15" t="s">
        <v>488</v>
      </c>
      <c r="O15" t="s">
        <v>488</v>
      </c>
      <c r="P15" t="s">
        <v>488</v>
      </c>
      <c r="Q15" t="s">
        <v>488</v>
      </c>
      <c r="R15">
        <v>2023</v>
      </c>
    </row>
    <row r="16" spans="1:18" s="804" customFormat="1" ht="15" customHeight="1">
      <c r="A16" s="1084" t="s">
        <v>494</v>
      </c>
      <c r="B16" s="1084"/>
      <c r="C16" s="1084"/>
      <c r="D16" s="1084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0" s="728" customFormat="1" ht="14.45" customHeight="1">
      <c r="A17" s="697" t="s">
        <v>401</v>
      </c>
      <c r="B17" s="805"/>
      <c r="C17" s="805"/>
      <c r="D17" s="805"/>
      <c r="E17" s="770"/>
      <c r="F17" s="770"/>
      <c r="G17" s="770"/>
      <c r="H17" s="770"/>
      <c r="I17" s="770"/>
      <c r="J17" s="770"/>
    </row>
    <row r="18" spans="1:10" s="728" customFormat="1" ht="14.45" customHeight="1">
      <c r="A18" s="697"/>
      <c r="B18" s="805"/>
      <c r="C18" s="805"/>
      <c r="D18" s="805"/>
      <c r="E18" s="770"/>
      <c r="F18" s="770"/>
      <c r="G18" s="770"/>
      <c r="H18" s="770"/>
      <c r="I18" s="770"/>
      <c r="J18" s="770"/>
    </row>
    <row r="19" spans="1:10" ht="19.5" customHeight="1"/>
    <row r="20" spans="1:10" ht="14.45" customHeight="1"/>
    <row r="21" spans="1:10" ht="14.45" customHeight="1"/>
    <row r="22" spans="1:10" ht="14.45" customHeight="1"/>
    <row r="23" spans="1:10" ht="14.45" customHeight="1"/>
    <row r="24" spans="1:10" ht="19.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9.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5.25" customHeight="1"/>
    <row r="36" ht="15.75" customHeight="1"/>
    <row r="37" ht="15.75" customHeight="1"/>
  </sheetData>
  <mergeCells count="3">
    <mergeCell ref="A1:J1"/>
    <mergeCell ref="K1:R1"/>
    <mergeCell ref="A16:D16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62" orientation="portrait" r:id="rId1"/>
  <headerFooter alignWithMargins="0"/>
  <colBreaks count="1" manualBreakCount="1">
    <brk id="10" max="1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40"/>
  <sheetViews>
    <sheetView view="pageBreakPreview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E21" sqref="E21"/>
    </sheetView>
  </sheetViews>
  <sheetFormatPr defaultRowHeight="14.25"/>
  <cols>
    <col min="1" max="1" width="12.375" style="38" customWidth="1"/>
    <col min="2" max="2" width="14.125" style="19" customWidth="1"/>
    <col min="3" max="9" width="14.125" style="39" customWidth="1"/>
    <col min="10" max="10" width="12.375" style="19" customWidth="1"/>
    <col min="11" max="11" width="17" style="39" bestFit="1" customWidth="1"/>
    <col min="12" max="12" width="10.25" style="39" customWidth="1"/>
    <col min="13" max="13" width="10.375" style="39" customWidth="1"/>
    <col min="14" max="14" width="9.75" style="39" customWidth="1"/>
    <col min="15" max="15" width="10.25" style="39" customWidth="1"/>
    <col min="16" max="16" width="10.875" style="39" customWidth="1"/>
    <col min="17" max="16384" width="9" style="39"/>
  </cols>
  <sheetData>
    <row r="1" spans="1:15" s="31" customFormat="1" ht="20.100000000000001" customHeight="1">
      <c r="A1" s="40" t="s">
        <v>248</v>
      </c>
      <c r="B1" s="30"/>
      <c r="C1" s="30"/>
      <c r="D1" s="30"/>
      <c r="E1" s="30"/>
      <c r="F1" s="40" t="s">
        <v>249</v>
      </c>
      <c r="G1" s="30"/>
      <c r="H1" s="30"/>
      <c r="I1" s="30"/>
      <c r="J1" s="30"/>
      <c r="K1" s="58"/>
    </row>
    <row r="2" spans="1:15" s="33" customFormat="1" ht="20.100000000000001" customHeight="1" thickBot="1">
      <c r="A2" s="59" t="s">
        <v>146</v>
      </c>
      <c r="B2" s="60"/>
      <c r="C2" s="32"/>
      <c r="D2" s="32"/>
      <c r="E2" s="32"/>
      <c r="F2" s="32"/>
      <c r="G2" s="32"/>
      <c r="H2" s="32"/>
      <c r="J2" s="48" t="s">
        <v>207</v>
      </c>
    </row>
    <row r="3" spans="1:15" s="2" customFormat="1" ht="21" customHeight="1" thickTop="1">
      <c r="A3" s="20"/>
      <c r="B3" s="61" t="s">
        <v>147</v>
      </c>
      <c r="C3" s="62" t="s">
        <v>208</v>
      </c>
      <c r="D3" s="218" t="s">
        <v>209</v>
      </c>
      <c r="E3" s="217" t="s">
        <v>210</v>
      </c>
      <c r="F3" s="21" t="s">
        <v>211</v>
      </c>
      <c r="G3" s="21" t="s">
        <v>63</v>
      </c>
      <c r="H3" s="21" t="s">
        <v>148</v>
      </c>
      <c r="I3" s="162" t="s">
        <v>149</v>
      </c>
      <c r="J3" s="16"/>
    </row>
    <row r="4" spans="1:15" s="45" customFormat="1" ht="21" customHeight="1">
      <c r="A4" s="200" t="s">
        <v>7</v>
      </c>
      <c r="C4" s="63" t="s">
        <v>212</v>
      </c>
      <c r="D4" s="64"/>
      <c r="E4" s="64"/>
      <c r="G4" s="34" t="s">
        <v>213</v>
      </c>
      <c r="H4" s="43" t="s">
        <v>214</v>
      </c>
      <c r="I4" s="227"/>
      <c r="J4" s="207" t="s">
        <v>358</v>
      </c>
      <c r="K4" s="65"/>
      <c r="L4" s="65"/>
      <c r="M4" s="65"/>
      <c r="N4" s="65"/>
      <c r="O4" s="65"/>
    </row>
    <row r="5" spans="1:15" s="6" customFormat="1" ht="21" customHeight="1">
      <c r="A5" s="18"/>
      <c r="B5" s="37" t="s">
        <v>215</v>
      </c>
      <c r="C5" s="25" t="s">
        <v>216</v>
      </c>
      <c r="D5" s="219" t="s">
        <v>217</v>
      </c>
      <c r="E5" s="220" t="s">
        <v>218</v>
      </c>
      <c r="F5" s="35" t="s">
        <v>219</v>
      </c>
      <c r="G5" s="22" t="s">
        <v>220</v>
      </c>
      <c r="H5" s="35" t="s">
        <v>220</v>
      </c>
      <c r="I5" s="44" t="s">
        <v>37</v>
      </c>
      <c r="J5" s="7"/>
    </row>
    <row r="6" spans="1:15" s="93" customFormat="1" ht="22.5" customHeight="1">
      <c r="A6" s="83">
        <v>2009</v>
      </c>
      <c r="B6" s="75">
        <v>0</v>
      </c>
      <c r="C6" s="75">
        <v>0</v>
      </c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80">
        <v>375</v>
      </c>
      <c r="J6" s="84">
        <v>2009</v>
      </c>
      <c r="K6" s="86"/>
    </row>
    <row r="7" spans="1:15" s="93" customFormat="1" ht="22.5" customHeight="1">
      <c r="A7" s="83">
        <v>2010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84">
        <v>2010</v>
      </c>
      <c r="K7" s="86"/>
    </row>
    <row r="8" spans="1:15" s="90" customFormat="1" ht="22.5" customHeight="1">
      <c r="A8" s="83">
        <v>2011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84">
        <v>2011</v>
      </c>
      <c r="K8" s="89"/>
    </row>
    <row r="9" spans="1:15" s="90" customFormat="1" ht="22.5" customHeight="1">
      <c r="A9" s="83">
        <v>2012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84">
        <v>2012</v>
      </c>
      <c r="K9" s="89"/>
    </row>
    <row r="10" spans="1:15" s="51" customFormat="1" ht="22.5" customHeight="1">
      <c r="A10" s="83">
        <v>2013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21</v>
      </c>
      <c r="J10" s="84">
        <v>2013</v>
      </c>
    </row>
    <row r="11" spans="1:15" s="51" customFormat="1" ht="22.5" customHeight="1">
      <c r="A11" s="83">
        <v>2014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649</v>
      </c>
      <c r="J11" s="84">
        <v>2014</v>
      </c>
    </row>
    <row r="12" spans="1:15" s="51" customFormat="1" ht="22.5" customHeight="1">
      <c r="A12" s="83">
        <v>2015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143</v>
      </c>
      <c r="J12" s="84">
        <v>2015</v>
      </c>
    </row>
    <row r="13" spans="1:15" s="51" customFormat="1" ht="22.5" customHeight="1">
      <c r="A13" s="83">
        <v>2016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20</v>
      </c>
      <c r="J13" s="84">
        <v>2016</v>
      </c>
    </row>
    <row r="14" spans="1:15" s="51" customFormat="1" ht="22.5" customHeight="1">
      <c r="A14" s="83">
        <v>2017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50</v>
      </c>
      <c r="J14" s="84">
        <v>2017</v>
      </c>
    </row>
    <row r="15" spans="1:15" s="51" customFormat="1" ht="22.5" customHeight="1">
      <c r="A15" s="87">
        <v>2018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50</v>
      </c>
      <c r="J15" s="92">
        <v>2018</v>
      </c>
    </row>
    <row r="16" spans="1:15" s="51" customFormat="1" ht="14.45" customHeight="1">
      <c r="A16" s="173" t="s">
        <v>401</v>
      </c>
      <c r="B16" s="66"/>
      <c r="C16" s="57"/>
      <c r="D16" s="57"/>
      <c r="E16" s="57"/>
      <c r="F16" s="57"/>
      <c r="G16" s="57"/>
      <c r="H16" s="57"/>
      <c r="I16" s="57"/>
      <c r="J16" s="12" t="s">
        <v>402</v>
      </c>
    </row>
    <row r="17" spans="1:10" s="51" customFormat="1" ht="19.5" customHeight="1">
      <c r="A17" s="52"/>
      <c r="B17" s="66"/>
      <c r="J17" s="19"/>
    </row>
    <row r="18" spans="1:10" ht="14.45" customHeight="1">
      <c r="B18" s="45"/>
    </row>
    <row r="19" spans="1:10" ht="14.45" customHeight="1"/>
    <row r="20" spans="1:10" ht="14.45" customHeight="1"/>
    <row r="21" spans="1:10" ht="14.45" customHeight="1"/>
    <row r="22" spans="1:10" ht="19.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9.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9.5" customHeight="1"/>
    <row r="33" ht="14.45" customHeight="1"/>
    <row r="34" ht="14.45" customHeight="1"/>
    <row r="35" ht="14.45" customHeight="1"/>
    <row r="36" ht="14.45" customHeight="1"/>
    <row r="37" ht="14.45" customHeight="1"/>
    <row r="38" ht="5.25" customHeight="1"/>
    <row r="39" ht="15.75" customHeight="1"/>
    <row r="40" ht="15.75" customHeight="1"/>
  </sheetData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SheetLayoutView="10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F12" sqref="F12"/>
    </sheetView>
  </sheetViews>
  <sheetFormatPr defaultRowHeight="14.25"/>
  <cols>
    <col min="1" max="1" width="8.375" style="38" customWidth="1"/>
    <col min="2" max="2" width="11" style="26" customWidth="1"/>
    <col min="3" max="3" width="15.5" style="26" customWidth="1"/>
    <col min="4" max="4" width="12.5" style="26" customWidth="1"/>
    <col min="5" max="5" width="14.125" style="26" customWidth="1"/>
    <col min="6" max="6" width="13" style="26" customWidth="1"/>
    <col min="7" max="7" width="12.875" style="26" customWidth="1"/>
    <col min="8" max="11" width="13.125" style="26" customWidth="1"/>
    <col min="12" max="12" width="11.875" style="26" customWidth="1"/>
    <col min="13" max="16384" width="9" style="26"/>
  </cols>
  <sheetData>
    <row r="1" spans="1:12" s="23" customFormat="1" ht="20.100000000000001" customHeight="1">
      <c r="A1" s="1084" t="s">
        <v>355</v>
      </c>
      <c r="B1" s="1084"/>
      <c r="C1" s="1084"/>
      <c r="D1" s="1084"/>
      <c r="E1" s="1084"/>
      <c r="F1" s="1084"/>
      <c r="G1" s="1084" t="s">
        <v>360</v>
      </c>
      <c r="H1" s="1084"/>
      <c r="I1" s="1084"/>
      <c r="J1" s="1084"/>
      <c r="K1" s="1084"/>
      <c r="L1" s="1084"/>
    </row>
    <row r="2" spans="1:12" ht="20.100000000000001" hidden="1" customHeight="1">
      <c r="A2" s="67"/>
      <c r="B2" s="6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12" ht="20.100000000000001" customHeight="1" thickBot="1">
      <c r="A3" s="46" t="s">
        <v>146</v>
      </c>
      <c r="B3" s="46"/>
      <c r="C3" s="54"/>
      <c r="D3" s="54"/>
      <c r="E3" s="54"/>
      <c r="F3" s="47"/>
      <c r="G3" s="53"/>
      <c r="H3" s="53"/>
      <c r="I3" s="53"/>
      <c r="J3" s="53"/>
      <c r="K3" s="53"/>
      <c r="L3" s="48" t="s">
        <v>354</v>
      </c>
    </row>
    <row r="4" spans="1:12" s="70" customFormat="1" ht="32.25" customHeight="1" thickTop="1">
      <c r="A4" s="1084" t="s">
        <v>359</v>
      </c>
      <c r="B4" s="221" t="s">
        <v>353</v>
      </c>
      <c r="C4" s="221" t="s">
        <v>352</v>
      </c>
      <c r="D4" s="228" t="s">
        <v>393</v>
      </c>
      <c r="E4" s="208" t="s">
        <v>351</v>
      </c>
      <c r="F4" s="251" t="s">
        <v>350</v>
      </c>
      <c r="G4" s="68" t="s">
        <v>349</v>
      </c>
      <c r="H4" s="69" t="s">
        <v>348</v>
      </c>
      <c r="I4" s="69" t="s">
        <v>347</v>
      </c>
      <c r="J4" s="72" t="s">
        <v>346</v>
      </c>
      <c r="K4" s="5" t="s">
        <v>396</v>
      </c>
      <c r="L4" s="1084" t="s">
        <v>345</v>
      </c>
    </row>
    <row r="5" spans="1:12" s="70" customFormat="1" ht="39.75" customHeight="1">
      <c r="A5" s="1084"/>
      <c r="B5" s="265" t="s">
        <v>344</v>
      </c>
      <c r="C5" s="265" t="s">
        <v>221</v>
      </c>
      <c r="D5" s="266" t="s">
        <v>222</v>
      </c>
      <c r="E5" s="267" t="s">
        <v>223</v>
      </c>
      <c r="F5" s="265" t="s">
        <v>224</v>
      </c>
      <c r="G5" s="268" t="s">
        <v>225</v>
      </c>
      <c r="H5" s="266" t="s">
        <v>226</v>
      </c>
      <c r="I5" s="266" t="s">
        <v>227</v>
      </c>
      <c r="J5" s="266" t="s">
        <v>228</v>
      </c>
      <c r="K5" s="266" t="s">
        <v>229</v>
      </c>
      <c r="L5" s="1084"/>
    </row>
    <row r="6" spans="1:12" s="91" customFormat="1" ht="45.2" customHeight="1">
      <c r="A6" s="83">
        <v>2007</v>
      </c>
      <c r="B6" s="269">
        <v>3631</v>
      </c>
      <c r="C6" s="269">
        <v>2360</v>
      </c>
      <c r="D6" s="269">
        <v>22999</v>
      </c>
      <c r="E6" s="269">
        <v>0</v>
      </c>
      <c r="F6" s="269">
        <v>7000</v>
      </c>
      <c r="G6" s="269">
        <v>7079000</v>
      </c>
      <c r="H6" s="269">
        <v>57469</v>
      </c>
      <c r="I6" s="269">
        <v>4747</v>
      </c>
      <c r="J6" s="269">
        <v>2218</v>
      </c>
      <c r="K6" s="270">
        <v>3690369</v>
      </c>
      <c r="L6" s="86">
        <v>2007</v>
      </c>
    </row>
    <row r="7" spans="1:12" s="91" customFormat="1" ht="45.2" customHeight="1">
      <c r="A7" s="83">
        <v>2008</v>
      </c>
      <c r="B7" s="75">
        <v>0</v>
      </c>
      <c r="C7" s="75">
        <v>2574</v>
      </c>
      <c r="D7" s="75">
        <v>28000</v>
      </c>
      <c r="E7" s="75">
        <v>0</v>
      </c>
      <c r="F7" s="75">
        <v>3500</v>
      </c>
      <c r="G7" s="75">
        <v>8674000</v>
      </c>
      <c r="H7" s="75">
        <v>29691</v>
      </c>
      <c r="I7" s="75">
        <v>4889</v>
      </c>
      <c r="J7" s="75">
        <v>2666</v>
      </c>
      <c r="K7" s="82">
        <v>4075887</v>
      </c>
      <c r="L7" s="86">
        <v>2008</v>
      </c>
    </row>
    <row r="8" spans="1:12" s="91" customFormat="1" ht="45.2" customHeight="1">
      <c r="A8" s="83">
        <v>2009</v>
      </c>
      <c r="B8" s="75">
        <v>0</v>
      </c>
      <c r="C8" s="75">
        <v>2000</v>
      </c>
      <c r="D8" s="75">
        <v>28000</v>
      </c>
      <c r="E8" s="75">
        <v>0</v>
      </c>
      <c r="F8" s="75">
        <v>3000</v>
      </c>
      <c r="G8" s="75">
        <v>31500000</v>
      </c>
      <c r="H8" s="75">
        <v>18600</v>
      </c>
      <c r="I8" s="75">
        <v>5010</v>
      </c>
      <c r="J8" s="75">
        <v>2700</v>
      </c>
      <c r="K8" s="82">
        <v>3391100</v>
      </c>
      <c r="L8" s="86">
        <v>2009</v>
      </c>
    </row>
    <row r="9" spans="1:12" s="91" customFormat="1" ht="45.2" customHeight="1">
      <c r="A9" s="83">
        <v>2010</v>
      </c>
      <c r="B9" s="75">
        <v>0</v>
      </c>
      <c r="C9" s="75">
        <v>2000</v>
      </c>
      <c r="D9" s="75">
        <v>27000</v>
      </c>
      <c r="E9" s="75">
        <v>0</v>
      </c>
      <c r="F9" s="75">
        <v>0</v>
      </c>
      <c r="G9" s="75">
        <v>33178580</v>
      </c>
      <c r="H9" s="75">
        <v>20000</v>
      </c>
      <c r="I9" s="75">
        <v>0</v>
      </c>
      <c r="J9" s="75">
        <v>5000</v>
      </c>
      <c r="K9" s="82">
        <v>3371664</v>
      </c>
      <c r="L9" s="86">
        <v>2010</v>
      </c>
    </row>
    <row r="10" spans="1:12" s="91" customFormat="1" ht="45.2" customHeight="1">
      <c r="A10" s="83">
        <v>2011</v>
      </c>
      <c r="B10" s="76">
        <v>0</v>
      </c>
      <c r="C10" s="75">
        <v>2000</v>
      </c>
      <c r="D10" s="75">
        <v>27000</v>
      </c>
      <c r="E10" s="75">
        <v>0</v>
      </c>
      <c r="F10" s="75">
        <v>0</v>
      </c>
      <c r="G10" s="75">
        <v>33178580</v>
      </c>
      <c r="H10" s="75">
        <v>20000</v>
      </c>
      <c r="I10" s="75">
        <v>0</v>
      </c>
      <c r="J10" s="75">
        <v>5000</v>
      </c>
      <c r="K10" s="82">
        <v>3371664</v>
      </c>
      <c r="L10" s="86">
        <v>2011</v>
      </c>
    </row>
    <row r="11" spans="1:12" s="91" customFormat="1" ht="45.2" customHeight="1">
      <c r="A11" s="83">
        <v>2012</v>
      </c>
      <c r="B11" s="76">
        <v>0</v>
      </c>
      <c r="C11" s="75">
        <v>2800</v>
      </c>
      <c r="D11" s="75">
        <v>16500</v>
      </c>
      <c r="E11" s="75">
        <v>0</v>
      </c>
      <c r="F11" s="75">
        <v>0</v>
      </c>
      <c r="G11" s="75">
        <v>11800000</v>
      </c>
      <c r="H11" s="75">
        <v>9000</v>
      </c>
      <c r="I11" s="75">
        <v>0</v>
      </c>
      <c r="J11" s="75">
        <v>3300</v>
      </c>
      <c r="K11" s="82">
        <v>2031500</v>
      </c>
      <c r="L11" s="86">
        <v>2012</v>
      </c>
    </row>
    <row r="12" spans="1:12" s="81" customFormat="1" ht="45.2" customHeight="1">
      <c r="A12" s="83">
        <v>2013</v>
      </c>
      <c r="B12" s="76">
        <v>0</v>
      </c>
      <c r="C12" s="75">
        <v>2800</v>
      </c>
      <c r="D12" s="75">
        <v>20000</v>
      </c>
      <c r="E12" s="75">
        <v>0</v>
      </c>
      <c r="F12" s="75">
        <v>0</v>
      </c>
      <c r="G12" s="75">
        <v>37000000</v>
      </c>
      <c r="H12" s="75">
        <v>13000</v>
      </c>
      <c r="I12" s="75">
        <v>0</v>
      </c>
      <c r="J12" s="75">
        <v>3300</v>
      </c>
      <c r="K12" s="82">
        <v>1956300</v>
      </c>
      <c r="L12" s="86">
        <v>2013</v>
      </c>
    </row>
    <row r="13" spans="1:12" s="81" customFormat="1" ht="45.2" customHeight="1">
      <c r="A13" s="83">
        <v>2014</v>
      </c>
      <c r="B13" s="76">
        <v>0</v>
      </c>
      <c r="C13" s="75">
        <v>2800</v>
      </c>
      <c r="D13" s="75">
        <v>20000</v>
      </c>
      <c r="E13" s="75">
        <v>0</v>
      </c>
      <c r="F13" s="75">
        <v>0</v>
      </c>
      <c r="G13" s="75">
        <v>20320000</v>
      </c>
      <c r="H13" s="75">
        <v>33000</v>
      </c>
      <c r="I13" s="75">
        <v>0</v>
      </c>
      <c r="J13" s="75">
        <v>3300</v>
      </c>
      <c r="K13" s="82">
        <v>7506570</v>
      </c>
      <c r="L13" s="86">
        <v>2014</v>
      </c>
    </row>
    <row r="14" spans="1:12" s="81" customFormat="1" ht="45.2" customHeight="1">
      <c r="A14" s="83">
        <v>2015</v>
      </c>
      <c r="B14" s="76">
        <v>0</v>
      </c>
      <c r="C14" s="75">
        <v>2800</v>
      </c>
      <c r="D14" s="75">
        <v>20000</v>
      </c>
      <c r="E14" s="75">
        <v>0</v>
      </c>
      <c r="F14" s="75">
        <v>0</v>
      </c>
      <c r="G14" s="75">
        <v>27900000</v>
      </c>
      <c r="H14" s="75">
        <v>15000</v>
      </c>
      <c r="I14" s="75">
        <v>0</v>
      </c>
      <c r="J14" s="75">
        <v>3500</v>
      </c>
      <c r="K14" s="82">
        <v>6636641</v>
      </c>
      <c r="L14" s="86">
        <v>2015</v>
      </c>
    </row>
    <row r="15" spans="1:12" s="81" customFormat="1" ht="45.2" customHeight="1">
      <c r="A15" s="83">
        <v>2016</v>
      </c>
      <c r="B15" s="76">
        <v>0</v>
      </c>
      <c r="C15" s="75">
        <v>2800</v>
      </c>
      <c r="D15" s="75">
        <v>20000</v>
      </c>
      <c r="E15" s="75">
        <v>0</v>
      </c>
      <c r="F15" s="75">
        <v>0</v>
      </c>
      <c r="G15" s="75">
        <v>20900000</v>
      </c>
      <c r="H15" s="75">
        <v>34000</v>
      </c>
      <c r="I15" s="75">
        <v>3000</v>
      </c>
      <c r="J15" s="75">
        <v>4000</v>
      </c>
      <c r="K15" s="82">
        <v>6156673</v>
      </c>
      <c r="L15" s="86">
        <v>2016</v>
      </c>
    </row>
    <row r="16" spans="1:12" s="81" customFormat="1" ht="45.2" customHeight="1">
      <c r="A16" s="87">
        <v>2017</v>
      </c>
      <c r="B16" s="274">
        <v>0</v>
      </c>
      <c r="C16" s="77">
        <v>2800</v>
      </c>
      <c r="D16" s="77">
        <v>20000</v>
      </c>
      <c r="E16" s="77">
        <v>0</v>
      </c>
      <c r="F16" s="77">
        <v>0</v>
      </c>
      <c r="G16" s="77">
        <v>27900000</v>
      </c>
      <c r="H16" s="77">
        <v>33000</v>
      </c>
      <c r="I16" s="77">
        <v>3000</v>
      </c>
      <c r="J16" s="77">
        <v>4000</v>
      </c>
      <c r="K16" s="85">
        <v>6291745</v>
      </c>
      <c r="L16" s="88">
        <v>2017</v>
      </c>
    </row>
    <row r="17" spans="1:12" s="70" customFormat="1" ht="14.1" customHeight="1">
      <c r="A17" s="173" t="s">
        <v>401</v>
      </c>
      <c r="B17" s="71"/>
      <c r="C17" s="55"/>
      <c r="D17" s="55"/>
      <c r="E17" s="55"/>
      <c r="F17" s="55"/>
      <c r="G17" s="56"/>
      <c r="H17" s="56"/>
      <c r="I17" s="56"/>
      <c r="J17" s="56"/>
      <c r="K17" s="56"/>
      <c r="L17" s="12" t="s">
        <v>402</v>
      </c>
    </row>
    <row r="18" spans="1:12" s="70" customFormat="1" ht="14.1" customHeight="1">
      <c r="A18" s="71" t="s">
        <v>298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 spans="1:12">
      <c r="A19" s="52"/>
    </row>
  </sheetData>
  <mergeCells count="4">
    <mergeCell ref="A1:F1"/>
    <mergeCell ref="G1:L1"/>
    <mergeCell ref="L4:L5"/>
    <mergeCell ref="A4:A5"/>
  </mergeCells>
  <phoneticPr fontId="5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view="pageBreakPreview" zoomScaleNormal="70" zoomScaleSheetLayoutView="85" workbookViewId="0">
      <selection activeCell="B23" sqref="B23"/>
    </sheetView>
  </sheetViews>
  <sheetFormatPr defaultRowHeight="12"/>
  <cols>
    <col min="1" max="1" width="14.125" style="371" customWidth="1"/>
    <col min="2" max="2" width="64.125" style="372" customWidth="1"/>
    <col min="3" max="3" width="30" style="372" customWidth="1"/>
    <col min="4" max="4" width="28.375" style="372" customWidth="1"/>
    <col min="5" max="5" width="16.25" style="371" customWidth="1"/>
    <col min="6" max="16384" width="9" style="356"/>
  </cols>
  <sheetData>
    <row r="1" spans="1:5" s="352" customFormat="1" ht="20.100000000000001" customHeight="1">
      <c r="A1" s="1084" t="s">
        <v>154</v>
      </c>
      <c r="B1" s="1084"/>
      <c r="C1" s="1084" t="s">
        <v>155</v>
      </c>
      <c r="D1" s="1084"/>
      <c r="E1" s="1084"/>
    </row>
    <row r="2" spans="1:5" ht="20.100000000000001" customHeight="1" thickBot="1">
      <c r="A2" s="353" t="s">
        <v>3</v>
      </c>
      <c r="B2" s="354"/>
      <c r="C2" s="354"/>
      <c r="D2" s="354"/>
      <c r="E2" s="355" t="s">
        <v>97</v>
      </c>
    </row>
    <row r="3" spans="1:5" s="332" customFormat="1" ht="39" thickTop="1">
      <c r="A3" s="357" t="s">
        <v>83</v>
      </c>
      <c r="B3" s="358" t="s">
        <v>398</v>
      </c>
      <c r="C3" s="359" t="s">
        <v>397</v>
      </c>
      <c r="D3" s="360" t="s">
        <v>157</v>
      </c>
      <c r="E3" s="361" t="s">
        <v>84</v>
      </c>
    </row>
    <row r="4" spans="1:5" ht="12.75">
      <c r="A4" s="364">
        <v>2014</v>
      </c>
      <c r="B4" s="1015">
        <f>SUM(C4:D4)</f>
        <v>2814.5</v>
      </c>
      <c r="C4" s="362">
        <v>2564.6</v>
      </c>
      <c r="D4" s="362">
        <v>249.9</v>
      </c>
      <c r="E4" s="363">
        <v>2014</v>
      </c>
    </row>
    <row r="5" spans="1:5" ht="12.75">
      <c r="A5" s="364">
        <v>2015</v>
      </c>
      <c r="B5" s="1015">
        <f>SUM(C5:D5)</f>
        <v>2803.7</v>
      </c>
      <c r="C5" s="362">
        <v>2554.6999999999998</v>
      </c>
      <c r="D5" s="362">
        <v>249</v>
      </c>
      <c r="E5" s="363">
        <v>2015</v>
      </c>
    </row>
    <row r="6" spans="1:5" ht="12.75">
      <c r="A6" s="364">
        <v>2016</v>
      </c>
      <c r="B6" s="1015">
        <f>SUM(C6:D6)</f>
        <v>1769.6999999999998</v>
      </c>
      <c r="C6" s="362">
        <v>1461.1</v>
      </c>
      <c r="D6" s="362">
        <v>308.60000000000002</v>
      </c>
      <c r="E6" s="363">
        <v>2016</v>
      </c>
    </row>
    <row r="7" spans="1:5" s="365" customFormat="1" ht="12.75">
      <c r="A7" s="364">
        <v>2017</v>
      </c>
      <c r="B7" s="1015">
        <v>1770</v>
      </c>
      <c r="C7" s="362">
        <v>1461</v>
      </c>
      <c r="D7" s="362">
        <v>309</v>
      </c>
      <c r="E7" s="363">
        <v>2017</v>
      </c>
    </row>
    <row r="8" spans="1:5" s="365" customFormat="1" ht="12.75">
      <c r="A8" s="364">
        <v>2018</v>
      </c>
      <c r="B8" s="1015">
        <v>1765</v>
      </c>
      <c r="C8" s="362">
        <v>1451</v>
      </c>
      <c r="D8" s="362">
        <v>314</v>
      </c>
      <c r="E8" s="363">
        <v>2018</v>
      </c>
    </row>
    <row r="9" spans="1:5" s="365" customFormat="1" ht="12.75">
      <c r="A9" s="364">
        <v>2019</v>
      </c>
      <c r="B9" s="1015">
        <v>1758</v>
      </c>
      <c r="C9" s="362">
        <v>1412</v>
      </c>
      <c r="D9" s="362">
        <v>346</v>
      </c>
      <c r="E9" s="363">
        <v>2019</v>
      </c>
    </row>
    <row r="10" spans="1:5" ht="12.75">
      <c r="A10" s="364">
        <v>2020</v>
      </c>
      <c r="B10" s="1015">
        <f>C10+D10</f>
        <v>1758</v>
      </c>
      <c r="C10" s="362">
        <v>1415</v>
      </c>
      <c r="D10" s="362">
        <v>343</v>
      </c>
      <c r="E10" s="363">
        <v>2020</v>
      </c>
    </row>
    <row r="11" spans="1:5" ht="12.75">
      <c r="A11" s="364">
        <v>2021</v>
      </c>
      <c r="B11" s="1015">
        <f>C11+D11</f>
        <v>1707</v>
      </c>
      <c r="C11" s="362">
        <v>1364</v>
      </c>
      <c r="D11" s="362">
        <v>343</v>
      </c>
      <c r="E11" s="363">
        <v>2021</v>
      </c>
    </row>
    <row r="12" spans="1:5" ht="12.75">
      <c r="A12" s="364">
        <v>2022</v>
      </c>
      <c r="B12" s="1015">
        <v>1705</v>
      </c>
      <c r="C12" s="362">
        <v>1362</v>
      </c>
      <c r="D12" s="362">
        <v>343</v>
      </c>
      <c r="E12" s="363">
        <v>2022</v>
      </c>
    </row>
    <row r="13" spans="1:5" s="1014" customFormat="1" ht="12.75">
      <c r="A13" s="1029">
        <v>2023</v>
      </c>
      <c r="B13" s="1030">
        <v>1706</v>
      </c>
      <c r="C13" s="1031">
        <v>1363</v>
      </c>
      <c r="D13" s="1031">
        <v>343</v>
      </c>
      <c r="E13" s="1032">
        <v>2023</v>
      </c>
    </row>
    <row r="14" spans="1:5" s="368" customFormat="1" ht="15" customHeight="1">
      <c r="A14" s="366" t="s">
        <v>410</v>
      </c>
      <c r="B14" s="367"/>
      <c r="C14" s="367"/>
      <c r="D14" s="367"/>
      <c r="E14" s="306" t="s">
        <v>411</v>
      </c>
    </row>
    <row r="15" spans="1:5" s="368" customFormat="1" ht="15" customHeight="1">
      <c r="A15" s="369"/>
      <c r="B15" s="370"/>
      <c r="C15" s="370"/>
      <c r="D15" s="370"/>
      <c r="E15" s="369"/>
    </row>
    <row r="16" spans="1:5" s="368" customFormat="1" ht="15" customHeight="1">
      <c r="A16" s="369"/>
      <c r="B16" s="370"/>
      <c r="C16" s="370"/>
      <c r="D16" s="370"/>
      <c r="E16" s="369"/>
    </row>
    <row r="17" ht="19.5" customHeight="1"/>
    <row r="18" ht="15" customHeight="1"/>
    <row r="19" ht="15" customHeight="1"/>
    <row r="20" ht="15" customHeight="1"/>
    <row r="21" ht="15" customHeight="1"/>
    <row r="22" ht="19.5" customHeight="1"/>
    <row r="23" ht="15" customHeight="1"/>
    <row r="24" ht="15" customHeight="1"/>
    <row r="25" ht="15" customHeight="1"/>
    <row r="26" ht="15" customHeight="1"/>
    <row r="27" ht="19.5" customHeight="1"/>
    <row r="28" ht="15" customHeight="1"/>
    <row r="29" ht="15" customHeight="1"/>
    <row r="30" ht="15" customHeight="1"/>
    <row r="31" ht="15" customHeight="1"/>
    <row r="32" ht="19.5" customHeight="1"/>
    <row r="33" ht="15" customHeight="1"/>
    <row r="34" ht="15" customHeight="1"/>
    <row r="35" ht="15" customHeight="1"/>
    <row r="36" ht="14.25" customHeight="1"/>
    <row r="37" ht="14.25" customHeight="1"/>
    <row r="38" ht="5.25" customHeight="1"/>
    <row r="39" ht="15.75" customHeight="1"/>
    <row r="40" ht="15.75" customHeight="1"/>
  </sheetData>
  <mergeCells count="2">
    <mergeCell ref="A1:B1"/>
    <mergeCell ref="C1:E1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56" orientation="portrait" r:id="rId1"/>
  <headerFooter alignWithMargins="0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view="pageBreakPreview" zoomScaleSheetLayoutView="100" workbookViewId="0">
      <selection activeCell="C15" sqref="C15"/>
    </sheetView>
  </sheetViews>
  <sheetFormatPr defaultRowHeight="12"/>
  <cols>
    <col min="1" max="1" width="9.25" style="404" customWidth="1"/>
    <col min="2" max="2" width="10" style="405" customWidth="1"/>
    <col min="3" max="3" width="11.125" style="406" customWidth="1"/>
    <col min="4" max="4" width="10.5" style="407" customWidth="1"/>
    <col min="5" max="5" width="11.125" style="405" customWidth="1"/>
    <col min="6" max="6" width="9.75" style="406" customWidth="1"/>
    <col min="7" max="7" width="13.125" style="407" customWidth="1"/>
    <col min="8" max="8" width="9.625" style="405" customWidth="1"/>
    <col min="9" max="9" width="10.25" style="406" customWidth="1"/>
    <col min="10" max="10" width="9.625" style="407" customWidth="1"/>
    <col min="11" max="11" width="9.625" style="405" customWidth="1"/>
    <col min="12" max="12" width="10" style="406" customWidth="1"/>
    <col min="13" max="13" width="10.625" style="407" customWidth="1"/>
    <col min="14" max="14" width="12.125" style="404" customWidth="1"/>
    <col min="15" max="16384" width="9" style="383"/>
  </cols>
  <sheetData>
    <row r="1" spans="1:24" s="376" customFormat="1" ht="20.100000000000001" customHeight="1">
      <c r="A1" s="373" t="s">
        <v>158</v>
      </c>
      <c r="B1" s="374"/>
      <c r="C1" s="373"/>
      <c r="D1" s="375"/>
      <c r="E1" s="374"/>
      <c r="F1" s="373"/>
      <c r="G1" s="375"/>
      <c r="H1" s="374" t="s">
        <v>159</v>
      </c>
      <c r="I1" s="373"/>
      <c r="J1" s="375"/>
      <c r="K1" s="374"/>
      <c r="L1" s="373"/>
      <c r="M1" s="375"/>
      <c r="N1" s="373"/>
      <c r="X1" s="377"/>
    </row>
    <row r="2" spans="1:24" ht="20.100000000000001" customHeight="1" thickBot="1">
      <c r="A2" s="378" t="s">
        <v>250</v>
      </c>
      <c r="B2" s="379"/>
      <c r="C2" s="380"/>
      <c r="D2" s="381"/>
      <c r="E2" s="379"/>
      <c r="F2" s="380"/>
      <c r="G2" s="381"/>
      <c r="H2" s="379"/>
      <c r="I2" s="380"/>
      <c r="J2" s="381"/>
      <c r="K2" s="379"/>
      <c r="L2" s="380"/>
      <c r="M2" s="381"/>
      <c r="N2" s="382" t="s">
        <v>252</v>
      </c>
    </row>
    <row r="3" spans="1:24" s="385" customFormat="1" ht="36" customHeight="1" thickTop="1">
      <c r="A3" s="1084" t="s">
        <v>7</v>
      </c>
      <c r="B3" s="831" t="s">
        <v>98</v>
      </c>
      <c r="C3" s="832"/>
      <c r="D3" s="833" t="s">
        <v>99</v>
      </c>
      <c r="E3" s="832"/>
      <c r="F3" s="1084" t="s">
        <v>251</v>
      </c>
      <c r="G3" s="1084"/>
      <c r="H3" s="384" t="s">
        <v>100</v>
      </c>
      <c r="I3" s="832"/>
      <c r="J3" s="833" t="s">
        <v>101</v>
      </c>
      <c r="K3" s="832"/>
      <c r="L3" s="834" t="s">
        <v>102</v>
      </c>
      <c r="M3" s="835"/>
      <c r="N3" s="1084" t="s">
        <v>0</v>
      </c>
    </row>
    <row r="4" spans="1:24" s="385" customFormat="1" ht="27" customHeight="1">
      <c r="A4" s="1084"/>
      <c r="B4" s="386" t="s">
        <v>15</v>
      </c>
      <c r="C4" s="386" t="s">
        <v>16</v>
      </c>
      <c r="D4" s="386" t="s">
        <v>15</v>
      </c>
      <c r="E4" s="386" t="s">
        <v>16</v>
      </c>
      <c r="F4" s="386" t="s">
        <v>15</v>
      </c>
      <c r="G4" s="387" t="s">
        <v>16</v>
      </c>
      <c r="H4" s="386" t="s">
        <v>15</v>
      </c>
      <c r="I4" s="386" t="s">
        <v>16</v>
      </c>
      <c r="J4" s="386" t="s">
        <v>15</v>
      </c>
      <c r="K4" s="386" t="s">
        <v>16</v>
      </c>
      <c r="L4" s="386" t="s">
        <v>15</v>
      </c>
      <c r="M4" s="386" t="s">
        <v>16</v>
      </c>
      <c r="N4" s="1084"/>
    </row>
    <row r="5" spans="1:24" s="385" customFormat="1" ht="27" customHeight="1">
      <c r="A5" s="1084"/>
      <c r="B5" s="388" t="s">
        <v>14</v>
      </c>
      <c r="C5" s="389" t="s">
        <v>17</v>
      </c>
      <c r="D5" s="388" t="s">
        <v>14</v>
      </c>
      <c r="E5" s="389" t="s">
        <v>17</v>
      </c>
      <c r="F5" s="388" t="s">
        <v>14</v>
      </c>
      <c r="G5" s="336" t="s">
        <v>17</v>
      </c>
      <c r="H5" s="388" t="s">
        <v>14</v>
      </c>
      <c r="I5" s="389" t="s">
        <v>17</v>
      </c>
      <c r="J5" s="388" t="s">
        <v>14</v>
      </c>
      <c r="K5" s="389" t="s">
        <v>17</v>
      </c>
      <c r="L5" s="388" t="s">
        <v>14</v>
      </c>
      <c r="M5" s="389" t="s">
        <v>17</v>
      </c>
      <c r="N5" s="1084"/>
    </row>
    <row r="6" spans="1:24" ht="45.4" customHeight="1">
      <c r="A6" s="390">
        <v>2014</v>
      </c>
      <c r="B6" s="391">
        <f t="shared" ref="B6:C8" si="0">SUM(D6+F6+H6+J6+L6)</f>
        <v>2198.1959999999999</v>
      </c>
      <c r="C6" s="391">
        <f t="shared" si="0"/>
        <v>9925.2929999999997</v>
      </c>
      <c r="D6" s="391">
        <v>1695.87</v>
      </c>
      <c r="E6" s="391">
        <v>6688.44</v>
      </c>
      <c r="F6" s="392">
        <v>9.4049999999999994</v>
      </c>
      <c r="G6" s="392">
        <v>35.442</v>
      </c>
      <c r="H6" s="391">
        <v>61.280999999999999</v>
      </c>
      <c r="I6" s="391">
        <v>226.41299999999998</v>
      </c>
      <c r="J6" s="391">
        <v>355.41</v>
      </c>
      <c r="K6" s="391">
        <v>1762.3980000000001</v>
      </c>
      <c r="L6" s="391">
        <v>76.23</v>
      </c>
      <c r="M6" s="394">
        <v>1212.5999999999999</v>
      </c>
      <c r="N6" s="395">
        <v>2014</v>
      </c>
    </row>
    <row r="7" spans="1:24" ht="45.4" customHeight="1">
      <c r="A7" s="390">
        <v>2015</v>
      </c>
      <c r="B7" s="391">
        <f t="shared" si="0"/>
        <v>2135.1</v>
      </c>
      <c r="C7" s="391">
        <f t="shared" si="0"/>
        <v>11397.9</v>
      </c>
      <c r="D7" s="391">
        <v>1627</v>
      </c>
      <c r="E7" s="391">
        <v>8184</v>
      </c>
      <c r="F7" s="392">
        <v>0</v>
      </c>
      <c r="G7" s="392">
        <v>0</v>
      </c>
      <c r="H7" s="391">
        <v>56.3</v>
      </c>
      <c r="I7" s="391">
        <v>231</v>
      </c>
      <c r="J7" s="391">
        <v>309.89999999999998</v>
      </c>
      <c r="K7" s="391">
        <v>447.9</v>
      </c>
      <c r="L7" s="391">
        <v>141.9</v>
      </c>
      <c r="M7" s="394">
        <v>2535</v>
      </c>
      <c r="N7" s="393">
        <v>2015</v>
      </c>
    </row>
    <row r="8" spans="1:24" ht="45.4" customHeight="1">
      <c r="A8" s="390">
        <v>2016</v>
      </c>
      <c r="B8" s="391">
        <f t="shared" si="0"/>
        <v>2010.4</v>
      </c>
      <c r="C8" s="391">
        <f t="shared" si="0"/>
        <v>9899.2999999999993</v>
      </c>
      <c r="D8" s="391">
        <v>1521</v>
      </c>
      <c r="E8" s="391">
        <v>6888</v>
      </c>
      <c r="F8" s="392">
        <v>0</v>
      </c>
      <c r="G8" s="392">
        <v>0</v>
      </c>
      <c r="H8" s="391">
        <v>55</v>
      </c>
      <c r="I8" s="391">
        <v>250.5</v>
      </c>
      <c r="J8" s="391">
        <v>292.89999999999998</v>
      </c>
      <c r="K8" s="391">
        <v>409.7</v>
      </c>
      <c r="L8" s="391">
        <v>141.5</v>
      </c>
      <c r="M8" s="391">
        <v>2351.1</v>
      </c>
      <c r="N8" s="393">
        <v>2016</v>
      </c>
    </row>
    <row r="9" spans="1:24" ht="45.4" customHeight="1">
      <c r="A9" s="390">
        <v>2017</v>
      </c>
      <c r="B9" s="391">
        <v>1837.2</v>
      </c>
      <c r="C9" s="391">
        <v>11013.1</v>
      </c>
      <c r="D9" s="391">
        <v>1343</v>
      </c>
      <c r="E9" s="391">
        <v>6500</v>
      </c>
      <c r="F9" s="392">
        <v>1</v>
      </c>
      <c r="G9" s="392">
        <v>3.7</v>
      </c>
      <c r="H9" s="391">
        <v>57</v>
      </c>
      <c r="I9" s="391">
        <v>235</v>
      </c>
      <c r="J9" s="391">
        <v>295</v>
      </c>
      <c r="K9" s="391">
        <v>1875</v>
      </c>
      <c r="L9" s="391">
        <v>141.19999999999999</v>
      </c>
      <c r="M9" s="391">
        <v>2399.4</v>
      </c>
      <c r="N9" s="393">
        <v>2017</v>
      </c>
    </row>
    <row r="10" spans="1:24" ht="45.75" customHeight="1">
      <c r="A10" s="390">
        <v>2018</v>
      </c>
      <c r="B10" s="391">
        <v>1705.3</v>
      </c>
      <c r="C10" s="391">
        <v>9212.7999999999993</v>
      </c>
      <c r="D10" s="391">
        <v>1293</v>
      </c>
      <c r="E10" s="391">
        <v>6433</v>
      </c>
      <c r="F10" s="392">
        <v>4.7</v>
      </c>
      <c r="G10" s="392">
        <v>14.1</v>
      </c>
      <c r="H10" s="391">
        <v>46.1</v>
      </c>
      <c r="I10" s="391">
        <v>189.8</v>
      </c>
      <c r="J10" s="391">
        <v>293.89999999999998</v>
      </c>
      <c r="K10" s="391">
        <v>409.9</v>
      </c>
      <c r="L10" s="391">
        <v>67.599999999999994</v>
      </c>
      <c r="M10" s="391">
        <v>2166</v>
      </c>
      <c r="N10" s="393">
        <v>2018</v>
      </c>
    </row>
    <row r="11" spans="1:24" ht="45.4" customHeight="1">
      <c r="A11" s="390">
        <v>2019</v>
      </c>
      <c r="B11" s="391">
        <v>1771.2</v>
      </c>
      <c r="C11" s="391">
        <v>9011.4</v>
      </c>
      <c r="D11" s="391">
        <v>1293</v>
      </c>
      <c r="E11" s="391">
        <v>6241</v>
      </c>
      <c r="F11" s="392">
        <v>5.9</v>
      </c>
      <c r="G11" s="392">
        <v>17.2</v>
      </c>
      <c r="H11" s="391">
        <v>45.8</v>
      </c>
      <c r="I11" s="391">
        <v>186.1</v>
      </c>
      <c r="J11" s="391">
        <v>293.5</v>
      </c>
      <c r="K11" s="391">
        <v>468.1</v>
      </c>
      <c r="L11" s="391">
        <v>133</v>
      </c>
      <c r="M11" s="391">
        <v>2099</v>
      </c>
      <c r="N11" s="393">
        <v>2019</v>
      </c>
    </row>
    <row r="12" spans="1:24" s="811" customFormat="1" ht="45.4" customHeight="1">
      <c r="A12" s="964">
        <v>2020</v>
      </c>
      <c r="B12" s="962">
        <f>D12+F12+H12+J12+L12</f>
        <v>1601.3</v>
      </c>
      <c r="C12" s="962">
        <f>E12+G12+I12+K12+M12</f>
        <v>10165</v>
      </c>
      <c r="D12" s="962">
        <v>1197</v>
      </c>
      <c r="E12" s="962">
        <v>7428</v>
      </c>
      <c r="F12" s="963">
        <v>6</v>
      </c>
      <c r="G12" s="963">
        <v>17.100000000000001</v>
      </c>
      <c r="H12" s="962">
        <v>35.200000000000003</v>
      </c>
      <c r="I12" s="962">
        <v>121.1</v>
      </c>
      <c r="J12" s="962">
        <v>232.5</v>
      </c>
      <c r="K12" s="962">
        <v>435.7</v>
      </c>
      <c r="L12" s="962">
        <v>130.6</v>
      </c>
      <c r="M12" s="962">
        <v>2163.1</v>
      </c>
      <c r="N12" s="965">
        <v>2020</v>
      </c>
    </row>
    <row r="13" spans="1:24" s="811" customFormat="1" ht="45.4" customHeight="1">
      <c r="A13" s="964">
        <v>2021</v>
      </c>
      <c r="B13" s="962">
        <v>1558.4</v>
      </c>
      <c r="C13" s="962">
        <v>8587.7999999999993</v>
      </c>
      <c r="D13" s="962">
        <v>1166</v>
      </c>
      <c r="E13" s="962">
        <v>5911</v>
      </c>
      <c r="F13" s="963">
        <v>6</v>
      </c>
      <c r="G13" s="963">
        <v>17.100000000000001</v>
      </c>
      <c r="H13" s="962">
        <v>19.7</v>
      </c>
      <c r="I13" s="962">
        <v>76</v>
      </c>
      <c r="J13" s="962">
        <v>263.60000000000002</v>
      </c>
      <c r="K13" s="962">
        <v>420.1</v>
      </c>
      <c r="L13" s="962">
        <v>130.6</v>
      </c>
      <c r="M13" s="962">
        <v>2163.6</v>
      </c>
      <c r="N13" s="965">
        <v>2021</v>
      </c>
    </row>
    <row r="14" spans="1:24" s="811" customFormat="1" ht="45.4" customHeight="1">
      <c r="A14" s="964">
        <v>2022</v>
      </c>
      <c r="B14" s="962">
        <v>1388.99</v>
      </c>
      <c r="C14" s="962">
        <v>7429.7</v>
      </c>
      <c r="D14" s="962">
        <v>985.99</v>
      </c>
      <c r="E14" s="962">
        <v>4930</v>
      </c>
      <c r="F14" s="963">
        <v>6.3</v>
      </c>
      <c r="G14" s="963">
        <v>16.8</v>
      </c>
      <c r="H14" s="962">
        <v>18.600000000000001</v>
      </c>
      <c r="I14" s="962">
        <v>35.700000000000003</v>
      </c>
      <c r="J14" s="962">
        <v>252.2</v>
      </c>
      <c r="K14" s="962">
        <v>486.2</v>
      </c>
      <c r="L14" s="962">
        <v>125.9</v>
      </c>
      <c r="M14" s="962">
        <v>1961</v>
      </c>
      <c r="N14" s="965">
        <v>2022</v>
      </c>
    </row>
    <row r="15" spans="1:24" s="811" customFormat="1" ht="45.4" customHeight="1">
      <c r="A15" s="961">
        <v>2023</v>
      </c>
      <c r="B15" s="966">
        <v>1375.4</v>
      </c>
      <c r="C15" s="967">
        <v>7391.09</v>
      </c>
      <c r="D15" s="977">
        <v>979.8</v>
      </c>
      <c r="E15" s="978">
        <v>4928</v>
      </c>
      <c r="F15" s="968">
        <v>5.88</v>
      </c>
      <c r="G15" s="968">
        <v>15.7</v>
      </c>
      <c r="H15" s="967">
        <v>19.62</v>
      </c>
      <c r="I15" s="967">
        <v>32.21</v>
      </c>
      <c r="J15" s="967">
        <v>248.65</v>
      </c>
      <c r="K15" s="967">
        <v>530.17999999999995</v>
      </c>
      <c r="L15" s="967">
        <v>121.17</v>
      </c>
      <c r="M15" s="967">
        <v>1885</v>
      </c>
      <c r="N15" s="969">
        <v>2023</v>
      </c>
    </row>
    <row r="16" spans="1:24" s="399" customFormat="1" ht="15" customHeight="1">
      <c r="A16" s="304" t="s">
        <v>392</v>
      </c>
      <c r="B16" s="396"/>
      <c r="C16" s="397"/>
      <c r="D16" s="398"/>
      <c r="E16" s="396"/>
      <c r="F16" s="398"/>
      <c r="G16" s="398"/>
      <c r="H16" s="396"/>
      <c r="I16" s="397"/>
      <c r="J16" s="398"/>
      <c r="K16" s="396"/>
      <c r="L16" s="398"/>
      <c r="M16" s="398"/>
      <c r="N16" s="306" t="s">
        <v>405</v>
      </c>
    </row>
    <row r="17" spans="1:14" s="399" customFormat="1" ht="16.5" customHeight="1">
      <c r="A17" s="400"/>
      <c r="B17" s="401"/>
      <c r="C17" s="402"/>
      <c r="D17" s="403"/>
      <c r="E17" s="401"/>
      <c r="F17" s="403"/>
      <c r="G17" s="403"/>
      <c r="H17" s="401"/>
      <c r="I17" s="402"/>
      <c r="J17" s="403"/>
      <c r="K17" s="401"/>
      <c r="L17" s="403"/>
      <c r="M17" s="403"/>
      <c r="N17" s="400"/>
    </row>
    <row r="18" spans="1:14" s="399" customFormat="1">
      <c r="A18" s="400"/>
      <c r="B18" s="401"/>
      <c r="C18" s="402"/>
      <c r="D18" s="403"/>
      <c r="E18" s="401"/>
      <c r="F18" s="403"/>
      <c r="G18" s="403"/>
      <c r="H18" s="401"/>
      <c r="I18" s="402"/>
      <c r="J18" s="403"/>
      <c r="K18" s="401"/>
      <c r="L18" s="403"/>
      <c r="M18" s="403"/>
      <c r="N18" s="400"/>
    </row>
    <row r="19" spans="1:14" s="399" customFormat="1">
      <c r="A19" s="400"/>
      <c r="B19" s="401"/>
      <c r="C19" s="402"/>
      <c r="D19" s="403"/>
      <c r="E19" s="401"/>
      <c r="F19" s="403"/>
      <c r="G19" s="403"/>
      <c r="H19" s="401"/>
      <c r="I19" s="402"/>
      <c r="J19" s="403"/>
      <c r="K19" s="401"/>
      <c r="L19" s="403"/>
      <c r="M19" s="403"/>
      <c r="N19" s="400"/>
    </row>
    <row r="20" spans="1:14" s="399" customFormat="1">
      <c r="A20" s="400"/>
      <c r="B20" s="401"/>
      <c r="C20" s="402"/>
      <c r="D20" s="403"/>
      <c r="E20" s="401"/>
      <c r="F20" s="403"/>
      <c r="G20" s="403"/>
      <c r="H20" s="401"/>
      <c r="I20" s="402"/>
      <c r="J20" s="403"/>
      <c r="K20" s="401"/>
      <c r="L20" s="403"/>
      <c r="M20" s="403"/>
      <c r="N20" s="400"/>
    </row>
    <row r="21" spans="1:14" s="399" customFormat="1">
      <c r="A21" s="400"/>
      <c r="B21" s="401"/>
      <c r="C21" s="402"/>
      <c r="D21" s="403"/>
      <c r="E21" s="401"/>
      <c r="F21" s="402"/>
      <c r="G21" s="403"/>
      <c r="H21" s="401"/>
      <c r="I21" s="402"/>
      <c r="J21" s="403"/>
      <c r="K21" s="401"/>
      <c r="L21" s="402"/>
      <c r="M21" s="403"/>
      <c r="N21" s="400"/>
    </row>
    <row r="22" spans="1:14" s="399" customFormat="1">
      <c r="A22" s="400"/>
      <c r="B22" s="401"/>
      <c r="C22" s="402"/>
      <c r="D22" s="403"/>
      <c r="E22" s="401"/>
      <c r="F22" s="402"/>
      <c r="G22" s="403"/>
      <c r="H22" s="401"/>
      <c r="I22" s="402"/>
      <c r="J22" s="403"/>
      <c r="K22" s="401"/>
      <c r="L22" s="402"/>
      <c r="M22" s="403"/>
      <c r="N22" s="400"/>
    </row>
    <row r="23" spans="1:14" s="399" customFormat="1">
      <c r="A23" s="400"/>
      <c r="B23" s="401"/>
      <c r="C23" s="402"/>
      <c r="D23" s="403"/>
      <c r="E23" s="401"/>
      <c r="F23" s="402"/>
      <c r="G23" s="403"/>
      <c r="H23" s="401"/>
      <c r="I23" s="402"/>
      <c r="J23" s="403"/>
      <c r="K23" s="401"/>
      <c r="L23" s="402"/>
      <c r="M23" s="403"/>
      <c r="N23" s="400"/>
    </row>
    <row r="24" spans="1:14" s="399" customFormat="1">
      <c r="A24" s="400"/>
      <c r="B24" s="401"/>
      <c r="C24" s="402"/>
      <c r="D24" s="403"/>
      <c r="E24" s="401"/>
      <c r="F24" s="402"/>
      <c r="G24" s="403"/>
      <c r="H24" s="401"/>
      <c r="I24" s="402"/>
      <c r="J24" s="403"/>
      <c r="K24" s="401"/>
      <c r="L24" s="402"/>
      <c r="M24" s="403"/>
      <c r="N24" s="400"/>
    </row>
    <row r="25" spans="1:14" s="399" customFormat="1">
      <c r="A25" s="400"/>
      <c r="B25" s="401"/>
      <c r="C25" s="402"/>
      <c r="D25" s="403"/>
      <c r="E25" s="401"/>
      <c r="F25" s="402"/>
      <c r="G25" s="403"/>
      <c r="H25" s="401"/>
      <c r="I25" s="402"/>
      <c r="J25" s="403"/>
      <c r="K25" s="401"/>
      <c r="L25" s="402"/>
      <c r="M25" s="403"/>
      <c r="N25" s="400"/>
    </row>
    <row r="26" spans="1:14" s="399" customFormat="1">
      <c r="A26" s="400"/>
      <c r="B26" s="401"/>
      <c r="C26" s="402"/>
      <c r="D26" s="403"/>
      <c r="E26" s="401"/>
      <c r="F26" s="402"/>
      <c r="G26" s="403"/>
      <c r="H26" s="401"/>
      <c r="I26" s="402"/>
      <c r="J26" s="403"/>
      <c r="K26" s="401"/>
      <c r="L26" s="402"/>
      <c r="M26" s="403"/>
      <c r="N26" s="400"/>
    </row>
  </sheetData>
  <mergeCells count="3">
    <mergeCell ref="F3:G3"/>
    <mergeCell ref="A3:A5"/>
    <mergeCell ref="N3:N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"/>
  <sheetViews>
    <sheetView view="pageBreakPreview" workbookViewId="0">
      <selection activeCell="C15" sqref="C15"/>
    </sheetView>
  </sheetViews>
  <sheetFormatPr defaultRowHeight="12"/>
  <cols>
    <col min="1" max="1" width="11.125" style="418" customWidth="1"/>
    <col min="2" max="2" width="12.75" style="441" customWidth="1"/>
    <col min="3" max="3" width="13.75" style="442" customWidth="1"/>
    <col min="4" max="4" width="13.75" style="443" customWidth="1"/>
    <col min="5" max="5" width="16.5" style="441" customWidth="1"/>
    <col min="6" max="6" width="13" style="442" customWidth="1"/>
    <col min="7" max="7" width="11.375" style="443" customWidth="1"/>
    <col min="8" max="8" width="12.125" style="442" customWidth="1"/>
    <col min="9" max="9" width="11.5" style="442" customWidth="1"/>
    <col min="10" max="10" width="12.375" style="442" customWidth="1"/>
    <col min="11" max="83" width="9" style="417"/>
    <col min="84" max="16384" width="9" style="418"/>
  </cols>
  <sheetData>
    <row r="1" spans="1:83" s="412" customFormat="1" ht="20.100000000000001" customHeight="1">
      <c r="A1" s="408" t="s">
        <v>160</v>
      </c>
      <c r="B1" s="409"/>
      <c r="C1" s="408"/>
      <c r="D1" s="410"/>
      <c r="E1" s="409"/>
      <c r="F1" s="409" t="s">
        <v>161</v>
      </c>
      <c r="G1" s="410"/>
      <c r="H1" s="408"/>
      <c r="I1" s="408"/>
      <c r="J1" s="408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411"/>
      <c r="BM1" s="411"/>
      <c r="BN1" s="411"/>
      <c r="BO1" s="411"/>
      <c r="BP1" s="411"/>
      <c r="BQ1" s="411"/>
      <c r="BR1" s="411"/>
      <c r="BS1" s="411"/>
      <c r="BT1" s="411"/>
      <c r="BU1" s="411"/>
      <c r="BV1" s="411"/>
      <c r="BW1" s="411"/>
      <c r="BX1" s="411"/>
      <c r="BY1" s="411"/>
      <c r="BZ1" s="411"/>
      <c r="CA1" s="411"/>
      <c r="CB1" s="411"/>
      <c r="CC1" s="411"/>
      <c r="CD1" s="411"/>
      <c r="CE1" s="411"/>
    </row>
    <row r="2" spans="1:83" ht="20.100000000000001" customHeight="1" thickBot="1">
      <c r="A2" s="413" t="s">
        <v>250</v>
      </c>
      <c r="B2" s="414"/>
      <c r="C2" s="415"/>
      <c r="D2" s="416"/>
      <c r="E2" s="414"/>
      <c r="F2" s="415"/>
      <c r="G2" s="416"/>
      <c r="H2" s="415"/>
      <c r="I2" s="415"/>
      <c r="J2" s="382" t="s">
        <v>252</v>
      </c>
    </row>
    <row r="3" spans="1:83" ht="26.25" customHeight="1" thickTop="1">
      <c r="A3" s="1084" t="s">
        <v>7</v>
      </c>
      <c r="B3" s="836" t="s">
        <v>103</v>
      </c>
      <c r="C3" s="832"/>
      <c r="D3" s="419" t="s">
        <v>104</v>
      </c>
      <c r="E3" s="836"/>
      <c r="F3" s="420" t="s">
        <v>19</v>
      </c>
      <c r="G3" s="1084" t="s">
        <v>105</v>
      </c>
      <c r="H3" s="1084"/>
      <c r="I3" s="1084"/>
      <c r="J3" s="1084" t="s">
        <v>0</v>
      </c>
    </row>
    <row r="4" spans="1:83" ht="26.25" customHeight="1">
      <c r="A4" s="1084"/>
      <c r="B4" s="893" t="s">
        <v>15</v>
      </c>
      <c r="C4" s="893" t="s">
        <v>16</v>
      </c>
      <c r="D4" s="893" t="s">
        <v>15</v>
      </c>
      <c r="E4" s="900" t="s">
        <v>20</v>
      </c>
      <c r="F4" s="421"/>
      <c r="G4" s="893" t="s">
        <v>15</v>
      </c>
      <c r="H4" s="1084" t="s">
        <v>16</v>
      </c>
      <c r="I4" s="1084"/>
      <c r="J4" s="1084"/>
    </row>
    <row r="5" spans="1:83" s="424" customFormat="1" ht="26.25" customHeight="1" thickBot="1">
      <c r="A5" s="1084"/>
      <c r="B5" s="892" t="s">
        <v>14</v>
      </c>
      <c r="C5" s="892" t="s">
        <v>17</v>
      </c>
      <c r="D5" s="892" t="s">
        <v>14</v>
      </c>
      <c r="E5" s="892" t="s">
        <v>17</v>
      </c>
      <c r="F5" s="422" t="s">
        <v>106</v>
      </c>
      <c r="G5" s="892" t="s">
        <v>14</v>
      </c>
      <c r="H5" s="892" t="s">
        <v>17</v>
      </c>
      <c r="I5" s="423" t="s">
        <v>106</v>
      </c>
      <c r="J5" s="1084"/>
      <c r="K5" s="417"/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  <c r="AL5" s="417"/>
      <c r="AM5" s="417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  <c r="BC5" s="417"/>
      <c r="BD5" s="417"/>
      <c r="BE5" s="417"/>
      <c r="BF5" s="417"/>
      <c r="BG5" s="417"/>
      <c r="BH5" s="417"/>
      <c r="BI5" s="417"/>
      <c r="BJ5" s="417"/>
      <c r="BK5" s="417"/>
      <c r="BL5" s="417"/>
      <c r="BM5" s="417"/>
      <c r="BN5" s="417"/>
      <c r="BO5" s="417"/>
      <c r="BP5" s="417"/>
      <c r="BQ5" s="417"/>
      <c r="BR5" s="417"/>
      <c r="BS5" s="417"/>
      <c r="BT5" s="417"/>
      <c r="BU5" s="417"/>
      <c r="BV5" s="417"/>
      <c r="BW5" s="417"/>
      <c r="BX5" s="417"/>
      <c r="BY5" s="417"/>
      <c r="BZ5" s="417"/>
      <c r="CA5" s="417"/>
      <c r="CB5" s="417"/>
      <c r="CC5" s="417"/>
      <c r="CD5" s="417"/>
      <c r="CE5" s="417"/>
    </row>
    <row r="6" spans="1:83" s="417" customFormat="1" ht="46.5" customHeight="1" thickTop="1">
      <c r="A6" s="425">
        <v>2014</v>
      </c>
      <c r="B6" s="426">
        <v>1695.87</v>
      </c>
      <c r="C6" s="426">
        <v>6614</v>
      </c>
      <c r="D6" s="426">
        <v>1695.87</v>
      </c>
      <c r="E6" s="427">
        <v>6614.4</v>
      </c>
      <c r="F6" s="426">
        <v>390.06</v>
      </c>
      <c r="G6" s="428">
        <v>0</v>
      </c>
      <c r="H6" s="428">
        <v>0</v>
      </c>
      <c r="I6" s="428">
        <v>0</v>
      </c>
      <c r="J6" s="429">
        <v>2014</v>
      </c>
    </row>
    <row r="7" spans="1:83" s="417" customFormat="1" ht="46.5" customHeight="1">
      <c r="A7" s="425">
        <v>2015</v>
      </c>
      <c r="B7" s="426">
        <v>1627</v>
      </c>
      <c r="C7" s="426">
        <v>8184</v>
      </c>
      <c r="D7" s="426">
        <v>1627</v>
      </c>
      <c r="E7" s="427">
        <v>8184</v>
      </c>
      <c r="F7" s="426">
        <v>503</v>
      </c>
      <c r="G7" s="428">
        <v>0</v>
      </c>
      <c r="H7" s="428">
        <v>0</v>
      </c>
      <c r="I7" s="428">
        <v>0</v>
      </c>
      <c r="J7" s="429">
        <v>2015</v>
      </c>
    </row>
    <row r="8" spans="1:83" s="417" customFormat="1" ht="46.5" customHeight="1">
      <c r="A8" s="425">
        <v>2016</v>
      </c>
      <c r="B8" s="426">
        <v>1521</v>
      </c>
      <c r="C8" s="426">
        <v>6888</v>
      </c>
      <c r="D8" s="426">
        <v>1521</v>
      </c>
      <c r="E8" s="427">
        <v>6888</v>
      </c>
      <c r="F8" s="426">
        <v>453</v>
      </c>
      <c r="G8" s="428">
        <v>0</v>
      </c>
      <c r="H8" s="428">
        <v>0</v>
      </c>
      <c r="I8" s="428">
        <v>0</v>
      </c>
      <c r="J8" s="429">
        <v>2016</v>
      </c>
    </row>
    <row r="9" spans="1:83" s="417" customFormat="1" ht="46.5" customHeight="1">
      <c r="A9" s="425">
        <v>2017</v>
      </c>
      <c r="B9" s="426">
        <v>1343</v>
      </c>
      <c r="C9" s="426">
        <v>6500</v>
      </c>
      <c r="D9" s="426">
        <v>1343</v>
      </c>
      <c r="E9" s="427">
        <v>6500</v>
      </c>
      <c r="F9" s="426">
        <v>484</v>
      </c>
      <c r="G9" s="428">
        <v>0</v>
      </c>
      <c r="H9" s="428">
        <v>0</v>
      </c>
      <c r="I9" s="428">
        <v>0</v>
      </c>
      <c r="J9" s="429">
        <v>2017</v>
      </c>
    </row>
    <row r="10" spans="1:83" s="417" customFormat="1" ht="46.5" customHeight="1">
      <c r="A10" s="425">
        <v>2018</v>
      </c>
      <c r="B10" s="426">
        <v>1293</v>
      </c>
      <c r="C10" s="426">
        <v>6433</v>
      </c>
      <c r="D10" s="426">
        <v>1293</v>
      </c>
      <c r="E10" s="427">
        <v>6433</v>
      </c>
      <c r="F10" s="426">
        <v>497.6</v>
      </c>
      <c r="G10" s="428">
        <v>0</v>
      </c>
      <c r="H10" s="428">
        <v>0</v>
      </c>
      <c r="I10" s="428">
        <v>0</v>
      </c>
      <c r="J10" s="429">
        <v>2018</v>
      </c>
    </row>
    <row r="11" spans="1:83" s="417" customFormat="1" ht="46.5" customHeight="1">
      <c r="A11" s="425">
        <v>2019</v>
      </c>
      <c r="B11" s="426">
        <v>1293</v>
      </c>
      <c r="C11" s="426">
        <v>6241</v>
      </c>
      <c r="D11" s="426">
        <v>1293</v>
      </c>
      <c r="E11" s="427">
        <v>6241</v>
      </c>
      <c r="F11" s="426">
        <v>482</v>
      </c>
      <c r="G11" s="428" t="s">
        <v>468</v>
      </c>
      <c r="H11" s="428" t="s">
        <v>469</v>
      </c>
      <c r="I11" s="428" t="s">
        <v>468</v>
      </c>
      <c r="J11" s="429">
        <v>2019</v>
      </c>
    </row>
    <row r="12" spans="1:83" s="430" customFormat="1" ht="46.5" customHeight="1">
      <c r="A12" s="830">
        <v>2020</v>
      </c>
      <c r="B12" s="972">
        <v>1197</v>
      </c>
      <c r="C12" s="972">
        <v>7428</v>
      </c>
      <c r="D12" s="972">
        <v>1197</v>
      </c>
      <c r="E12" s="973">
        <v>7428</v>
      </c>
      <c r="F12" s="974">
        <v>621</v>
      </c>
      <c r="G12" s="975">
        <v>0</v>
      </c>
      <c r="H12" s="975">
        <v>0</v>
      </c>
      <c r="I12" s="975">
        <v>0</v>
      </c>
      <c r="J12" s="976">
        <v>2020</v>
      </c>
    </row>
    <row r="13" spans="1:83" s="430" customFormat="1" ht="46.5" customHeight="1">
      <c r="A13" s="830">
        <v>2021</v>
      </c>
      <c r="B13" s="972">
        <v>1166</v>
      </c>
      <c r="C13" s="972">
        <v>5911</v>
      </c>
      <c r="D13" s="972">
        <v>1166</v>
      </c>
      <c r="E13" s="973">
        <v>5911</v>
      </c>
      <c r="F13" s="974">
        <v>507</v>
      </c>
      <c r="G13" s="975">
        <v>0</v>
      </c>
      <c r="H13" s="975">
        <v>0</v>
      </c>
      <c r="I13" s="975">
        <v>0</v>
      </c>
      <c r="J13" s="976">
        <v>2021</v>
      </c>
    </row>
    <row r="14" spans="1:83" s="430" customFormat="1" ht="46.5" customHeight="1">
      <c r="A14" s="830">
        <v>2022</v>
      </c>
      <c r="B14" s="972">
        <v>985.99</v>
      </c>
      <c r="C14" s="972">
        <v>4930</v>
      </c>
      <c r="D14" s="972">
        <v>985.99</v>
      </c>
      <c r="E14" s="973">
        <v>4930</v>
      </c>
      <c r="F14" s="974">
        <v>500</v>
      </c>
      <c r="G14" s="975">
        <v>0</v>
      </c>
      <c r="H14" s="975">
        <v>0</v>
      </c>
      <c r="I14" s="975">
        <v>0</v>
      </c>
      <c r="J14" s="976">
        <v>2022</v>
      </c>
    </row>
    <row r="15" spans="1:83" s="430" customFormat="1" ht="46.5" customHeight="1">
      <c r="A15" s="970">
        <v>2023</v>
      </c>
      <c r="B15" s="977">
        <v>979.86</v>
      </c>
      <c r="C15" s="978">
        <v>4960.49</v>
      </c>
      <c r="D15" s="977">
        <v>979.86</v>
      </c>
      <c r="E15" s="978">
        <v>4960.49</v>
      </c>
      <c r="F15" s="979">
        <v>499.8</v>
      </c>
      <c r="G15" s="980">
        <v>0</v>
      </c>
      <c r="H15" s="980">
        <v>0</v>
      </c>
      <c r="I15" s="980">
        <v>0</v>
      </c>
      <c r="J15" s="971">
        <v>2023</v>
      </c>
    </row>
    <row r="16" spans="1:83" s="435" customFormat="1" ht="15" customHeight="1">
      <c r="A16" s="304" t="s">
        <v>392</v>
      </c>
      <c r="B16" s="396"/>
      <c r="C16" s="431"/>
      <c r="D16" s="432"/>
      <c r="E16" s="433"/>
      <c r="F16" s="432"/>
      <c r="G16" s="432"/>
      <c r="H16" s="432"/>
      <c r="I16" s="432"/>
      <c r="J16" s="306" t="s">
        <v>406</v>
      </c>
      <c r="K16" s="434"/>
      <c r="L16" s="434"/>
      <c r="M16" s="434"/>
      <c r="N16" s="434"/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34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</row>
    <row r="17" spans="1:83" s="435" customFormat="1" ht="16.5" customHeight="1">
      <c r="B17" s="436"/>
      <c r="C17" s="437"/>
      <c r="D17" s="438"/>
      <c r="E17" s="436"/>
      <c r="F17" s="438"/>
      <c r="G17" s="438"/>
      <c r="H17" s="438"/>
      <c r="I17" s="438"/>
      <c r="J17" s="437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  <c r="CB17" s="434"/>
      <c r="CC17" s="434"/>
      <c r="CD17" s="434"/>
      <c r="CE17" s="434"/>
    </row>
    <row r="18" spans="1:83" s="435" customFormat="1" ht="24.75" customHeight="1">
      <c r="B18" s="436"/>
      <c r="C18" s="437"/>
      <c r="D18" s="438"/>
      <c r="E18" s="436"/>
      <c r="F18" s="438"/>
      <c r="G18" s="438"/>
      <c r="H18" s="437"/>
      <c r="I18" s="437"/>
      <c r="J18" s="437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  <c r="CB18" s="434"/>
      <c r="CC18" s="434"/>
      <c r="CD18" s="434"/>
      <c r="CE18" s="434"/>
    </row>
    <row r="19" spans="1:83" s="440" customFormat="1" ht="30" customHeight="1">
      <c r="A19" s="435"/>
      <c r="B19" s="436"/>
      <c r="C19" s="437"/>
      <c r="D19" s="438"/>
      <c r="E19" s="436"/>
      <c r="F19" s="438"/>
      <c r="G19" s="438"/>
      <c r="H19" s="437"/>
      <c r="I19" s="437"/>
      <c r="J19" s="437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E19" s="439"/>
      <c r="AF19" s="439"/>
      <c r="AG19" s="439"/>
      <c r="AH19" s="439"/>
      <c r="AI19" s="439"/>
      <c r="AJ19" s="439"/>
      <c r="AK19" s="439"/>
      <c r="AL19" s="439"/>
      <c r="AM19" s="439"/>
      <c r="AN19" s="439"/>
      <c r="AO19" s="439"/>
      <c r="AP19" s="439"/>
      <c r="AQ19" s="439"/>
      <c r="AR19" s="439"/>
      <c r="AS19" s="439"/>
      <c r="AT19" s="439"/>
      <c r="AU19" s="439"/>
      <c r="AV19" s="439"/>
      <c r="AW19" s="439"/>
      <c r="AX19" s="439"/>
      <c r="AY19" s="439"/>
      <c r="AZ19" s="439"/>
      <c r="BA19" s="439"/>
      <c r="BB19" s="439"/>
      <c r="BC19" s="439"/>
      <c r="BD19" s="439"/>
      <c r="BE19" s="439"/>
      <c r="BF19" s="439"/>
      <c r="BG19" s="439"/>
      <c r="BH19" s="439"/>
      <c r="BI19" s="439"/>
      <c r="BJ19" s="439"/>
      <c r="BK19" s="439"/>
      <c r="BL19" s="439"/>
      <c r="BM19" s="439"/>
      <c r="BN19" s="439"/>
      <c r="BO19" s="439"/>
      <c r="BP19" s="439"/>
      <c r="BQ19" s="439"/>
      <c r="BR19" s="439"/>
      <c r="BS19" s="439"/>
      <c r="BT19" s="439"/>
      <c r="BU19" s="439"/>
      <c r="BV19" s="439"/>
      <c r="BW19" s="439"/>
      <c r="BX19" s="439"/>
      <c r="BY19" s="439"/>
      <c r="BZ19" s="439"/>
      <c r="CA19" s="439"/>
      <c r="CB19" s="439"/>
      <c r="CC19" s="439"/>
      <c r="CD19" s="439"/>
      <c r="CE19" s="439"/>
    </row>
    <row r="20" spans="1:83" s="837" customFormat="1" ht="11.25" customHeight="1">
      <c r="A20" s="418"/>
      <c r="B20" s="441"/>
      <c r="C20" s="442"/>
      <c r="D20" s="443"/>
      <c r="E20" s="441"/>
      <c r="F20" s="443"/>
      <c r="G20" s="443"/>
      <c r="H20" s="442"/>
      <c r="I20" s="442"/>
      <c r="J20" s="442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7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7"/>
      <c r="BE20" s="417"/>
      <c r="BF20" s="417"/>
      <c r="BG20" s="417"/>
      <c r="BH20" s="417"/>
      <c r="BI20" s="417"/>
      <c r="BJ20" s="417"/>
      <c r="BK20" s="417"/>
      <c r="BL20" s="417"/>
      <c r="BM20" s="417"/>
      <c r="BN20" s="417"/>
      <c r="BO20" s="417"/>
      <c r="BP20" s="417"/>
      <c r="BQ20" s="417"/>
      <c r="BR20" s="417"/>
      <c r="BS20" s="417"/>
      <c r="BT20" s="417"/>
      <c r="BU20" s="417"/>
      <c r="BV20" s="417"/>
      <c r="BW20" s="417"/>
      <c r="BX20" s="417"/>
      <c r="BY20" s="417"/>
      <c r="BZ20" s="417"/>
      <c r="CA20" s="417"/>
      <c r="CB20" s="417"/>
      <c r="CC20" s="417"/>
      <c r="CD20" s="417"/>
      <c r="CE20" s="417"/>
    </row>
    <row r="21" spans="1:83" ht="15.75" customHeight="1"/>
    <row r="22" spans="1:83" ht="15.75" customHeight="1"/>
  </sheetData>
  <mergeCells count="4">
    <mergeCell ref="G3:I3"/>
    <mergeCell ref="H4:I4"/>
    <mergeCell ref="A3:A5"/>
    <mergeCell ref="J3:J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5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view="pageBreakPreview" workbookViewId="0">
      <selection activeCell="D1" sqref="D1"/>
    </sheetView>
  </sheetViews>
  <sheetFormatPr defaultRowHeight="12"/>
  <cols>
    <col min="1" max="1" width="9.25" style="473" customWidth="1"/>
    <col min="2" max="9" width="7.625" style="474" customWidth="1"/>
    <col min="10" max="10" width="7.625" style="449" customWidth="1"/>
    <col min="11" max="18" width="7.625" style="474" customWidth="1"/>
    <col min="19" max="19" width="9" style="473"/>
    <col min="20" max="16384" width="9" style="448"/>
  </cols>
  <sheetData>
    <row r="1" spans="1:19" s="446" customFormat="1" ht="20.100000000000001" customHeight="1">
      <c r="A1" s="444" t="s">
        <v>162</v>
      </c>
      <c r="B1" s="444"/>
      <c r="C1" s="444"/>
      <c r="D1" s="444"/>
      <c r="E1" s="444"/>
      <c r="F1" s="444"/>
      <c r="G1" s="444"/>
      <c r="H1" s="444"/>
      <c r="I1" s="444"/>
      <c r="J1" s="445" t="s">
        <v>163</v>
      </c>
      <c r="K1" s="444"/>
      <c r="L1" s="444"/>
      <c r="M1" s="444"/>
      <c r="N1" s="444"/>
      <c r="O1" s="444"/>
      <c r="P1" s="444"/>
      <c r="Q1" s="444"/>
      <c r="R1" s="444"/>
      <c r="S1" s="444"/>
    </row>
    <row r="2" spans="1:19" ht="20.100000000000001" customHeight="1" thickBot="1">
      <c r="A2" s="413" t="s">
        <v>18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382" t="s">
        <v>252</v>
      </c>
    </row>
    <row r="3" spans="1:19" s="449" customFormat="1" ht="20.100000000000001" customHeight="1" thickTop="1">
      <c r="A3" s="897"/>
      <c r="B3" s="1084" t="s">
        <v>253</v>
      </c>
      <c r="C3" s="1084"/>
      <c r="D3" s="1084" t="s">
        <v>108</v>
      </c>
      <c r="E3" s="1084"/>
      <c r="F3" s="1084"/>
      <c r="G3" s="1084" t="s">
        <v>109</v>
      </c>
      <c r="H3" s="1084"/>
      <c r="I3" s="1084"/>
      <c r="J3" s="1084" t="s">
        <v>110</v>
      </c>
      <c r="K3" s="1084"/>
      <c r="L3" s="1084"/>
      <c r="M3" s="1084" t="s">
        <v>111</v>
      </c>
      <c r="N3" s="1084"/>
      <c r="O3" s="1084"/>
      <c r="P3" s="1084" t="s">
        <v>254</v>
      </c>
      <c r="Q3" s="1084"/>
      <c r="R3" s="1084"/>
      <c r="S3" s="898"/>
    </row>
    <row r="4" spans="1:19" s="449" customFormat="1" ht="20.100000000000001" customHeight="1">
      <c r="A4" s="890" t="s">
        <v>7</v>
      </c>
      <c r="B4" s="450" t="s">
        <v>82</v>
      </c>
      <c r="C4" s="895" t="s">
        <v>81</v>
      </c>
      <c r="D4" s="450" t="s">
        <v>82</v>
      </c>
      <c r="E4" s="1084" t="s">
        <v>81</v>
      </c>
      <c r="F4" s="1084"/>
      <c r="G4" s="450" t="s">
        <v>82</v>
      </c>
      <c r="H4" s="1084" t="s">
        <v>81</v>
      </c>
      <c r="I4" s="1084"/>
      <c r="J4" s="451" t="s">
        <v>82</v>
      </c>
      <c r="K4" s="1084" t="s">
        <v>81</v>
      </c>
      <c r="L4" s="1084"/>
      <c r="M4" s="452" t="s">
        <v>82</v>
      </c>
      <c r="N4" s="1084" t="s">
        <v>81</v>
      </c>
      <c r="O4" s="1084"/>
      <c r="P4" s="451" t="s">
        <v>82</v>
      </c>
      <c r="Q4" s="1084" t="s">
        <v>81</v>
      </c>
      <c r="R4" s="1084"/>
      <c r="S4" s="902" t="s">
        <v>0</v>
      </c>
    </row>
    <row r="5" spans="1:19" s="449" customFormat="1" ht="20.100000000000001" customHeight="1">
      <c r="A5" s="838"/>
      <c r="B5" s="839" t="s">
        <v>14</v>
      </c>
      <c r="C5" s="839" t="s">
        <v>17</v>
      </c>
      <c r="D5" s="839" t="s">
        <v>14</v>
      </c>
      <c r="E5" s="839" t="s">
        <v>17</v>
      </c>
      <c r="F5" s="901" t="s">
        <v>106</v>
      </c>
      <c r="G5" s="839" t="s">
        <v>14</v>
      </c>
      <c r="H5" s="840" t="s">
        <v>17</v>
      </c>
      <c r="I5" s="841" t="s">
        <v>106</v>
      </c>
      <c r="J5" s="840" t="s">
        <v>14</v>
      </c>
      <c r="K5" s="839" t="s">
        <v>17</v>
      </c>
      <c r="L5" s="901" t="s">
        <v>106</v>
      </c>
      <c r="M5" s="842" t="s">
        <v>14</v>
      </c>
      <c r="N5" s="842" t="s">
        <v>17</v>
      </c>
      <c r="O5" s="453" t="s">
        <v>106</v>
      </c>
      <c r="P5" s="840" t="s">
        <v>14</v>
      </c>
      <c r="Q5" s="839" t="s">
        <v>17</v>
      </c>
      <c r="R5" s="901" t="s">
        <v>106</v>
      </c>
      <c r="S5" s="839"/>
    </row>
    <row r="6" spans="1:19" ht="19.5" customHeight="1">
      <c r="A6" s="425">
        <v>2014</v>
      </c>
      <c r="B6" s="456">
        <v>9.4049999999999994</v>
      </c>
      <c r="C6" s="456">
        <v>35.195391000000001</v>
      </c>
      <c r="D6" s="455">
        <v>0</v>
      </c>
      <c r="E6" s="455">
        <v>0</v>
      </c>
      <c r="F6" s="456">
        <v>0</v>
      </c>
      <c r="G6" s="455">
        <v>0.495</v>
      </c>
      <c r="H6" s="455">
        <v>0.79388099999999995</v>
      </c>
      <c r="I6" s="456">
        <v>160.38</v>
      </c>
      <c r="J6" s="455">
        <v>0</v>
      </c>
      <c r="K6" s="455">
        <v>0</v>
      </c>
      <c r="L6" s="455">
        <v>0</v>
      </c>
      <c r="M6" s="455">
        <v>8.91</v>
      </c>
      <c r="N6" s="455">
        <v>34.401510000000002</v>
      </c>
      <c r="O6" s="455">
        <v>386.1</v>
      </c>
      <c r="P6" s="455">
        <v>0</v>
      </c>
      <c r="Q6" s="455">
        <v>0</v>
      </c>
      <c r="R6" s="455">
        <v>0</v>
      </c>
      <c r="S6" s="457">
        <v>2014</v>
      </c>
    </row>
    <row r="7" spans="1:19" ht="19.5" customHeight="1">
      <c r="A7" s="425">
        <v>2015</v>
      </c>
      <c r="B7" s="456" t="s">
        <v>380</v>
      </c>
      <c r="C7" s="456" t="s">
        <v>380</v>
      </c>
      <c r="D7" s="455" t="s">
        <v>380</v>
      </c>
      <c r="E7" s="455" t="s">
        <v>380</v>
      </c>
      <c r="F7" s="456" t="s">
        <v>380</v>
      </c>
      <c r="G7" s="455" t="s">
        <v>380</v>
      </c>
      <c r="H7" s="455" t="s">
        <v>380</v>
      </c>
      <c r="I7" s="456" t="s">
        <v>380</v>
      </c>
      <c r="J7" s="455" t="s">
        <v>380</v>
      </c>
      <c r="K7" s="455" t="s">
        <v>380</v>
      </c>
      <c r="L7" s="455" t="s">
        <v>380</v>
      </c>
      <c r="M7" s="455" t="s">
        <v>380</v>
      </c>
      <c r="N7" s="455" t="s">
        <v>380</v>
      </c>
      <c r="O7" s="455" t="s">
        <v>380</v>
      </c>
      <c r="P7" s="455" t="s">
        <v>380</v>
      </c>
      <c r="Q7" s="455" t="s">
        <v>380</v>
      </c>
      <c r="R7" s="455" t="s">
        <v>380</v>
      </c>
      <c r="S7" s="457">
        <v>2015</v>
      </c>
    </row>
    <row r="8" spans="1:19" ht="19.5" customHeight="1">
      <c r="A8" s="425">
        <v>2016</v>
      </c>
      <c r="B8" s="456" t="s">
        <v>380</v>
      </c>
      <c r="C8" s="456" t="s">
        <v>380</v>
      </c>
      <c r="D8" s="455" t="s">
        <v>380</v>
      </c>
      <c r="E8" s="455" t="s">
        <v>380</v>
      </c>
      <c r="F8" s="456" t="s">
        <v>380</v>
      </c>
      <c r="G8" s="455" t="s">
        <v>380</v>
      </c>
      <c r="H8" s="455" t="s">
        <v>380</v>
      </c>
      <c r="I8" s="456" t="s">
        <v>380</v>
      </c>
      <c r="J8" s="455" t="s">
        <v>380</v>
      </c>
      <c r="K8" s="455" t="s">
        <v>380</v>
      </c>
      <c r="L8" s="455" t="s">
        <v>380</v>
      </c>
      <c r="M8" s="455" t="s">
        <v>380</v>
      </c>
      <c r="N8" s="455" t="s">
        <v>380</v>
      </c>
      <c r="O8" s="455" t="s">
        <v>380</v>
      </c>
      <c r="P8" s="455" t="s">
        <v>380</v>
      </c>
      <c r="Q8" s="455" t="s">
        <v>380</v>
      </c>
      <c r="R8" s="455" t="s">
        <v>380</v>
      </c>
      <c r="S8" s="457">
        <v>2016</v>
      </c>
    </row>
    <row r="9" spans="1:19" ht="19.5" customHeight="1">
      <c r="A9" s="425">
        <v>2017</v>
      </c>
      <c r="B9" s="456">
        <v>0.96</v>
      </c>
      <c r="C9" s="456">
        <v>3.7</v>
      </c>
      <c r="D9" s="455" t="s">
        <v>380</v>
      </c>
      <c r="E9" s="455" t="s">
        <v>380</v>
      </c>
      <c r="F9" s="456" t="s">
        <v>380</v>
      </c>
      <c r="G9" s="455" t="s">
        <v>380</v>
      </c>
      <c r="H9" s="455" t="s">
        <v>380</v>
      </c>
      <c r="I9" s="456" t="s">
        <v>380</v>
      </c>
      <c r="J9" s="455" t="s">
        <v>380</v>
      </c>
      <c r="K9" s="455" t="s">
        <v>380</v>
      </c>
      <c r="L9" s="455" t="s">
        <v>380</v>
      </c>
      <c r="M9" s="455">
        <v>0.96</v>
      </c>
      <c r="N9" s="455">
        <v>3.7</v>
      </c>
      <c r="O9" s="455">
        <v>385.4</v>
      </c>
      <c r="P9" s="455" t="s">
        <v>380</v>
      </c>
      <c r="Q9" s="455" t="s">
        <v>380</v>
      </c>
      <c r="R9" s="455" t="s">
        <v>380</v>
      </c>
      <c r="S9" s="457">
        <v>2017</v>
      </c>
    </row>
    <row r="10" spans="1:19" ht="19.5" customHeight="1">
      <c r="A10" s="425">
        <v>2018</v>
      </c>
      <c r="B10" s="456">
        <v>4.7</v>
      </c>
      <c r="C10" s="456">
        <v>14.1</v>
      </c>
      <c r="D10" s="455" t="s">
        <v>380</v>
      </c>
      <c r="E10" s="455" t="s">
        <v>380</v>
      </c>
      <c r="F10" s="456" t="s">
        <v>380</v>
      </c>
      <c r="G10" s="455" t="s">
        <v>380</v>
      </c>
      <c r="H10" s="455" t="s">
        <v>380</v>
      </c>
      <c r="I10" s="456" t="s">
        <v>380</v>
      </c>
      <c r="J10" s="455">
        <v>1</v>
      </c>
      <c r="K10" s="455">
        <v>0.3</v>
      </c>
      <c r="L10" s="455">
        <v>27</v>
      </c>
      <c r="M10" s="455">
        <v>3.65</v>
      </c>
      <c r="N10" s="455">
        <v>13.8</v>
      </c>
      <c r="O10" s="455">
        <v>373</v>
      </c>
      <c r="P10" s="455" t="s">
        <v>380</v>
      </c>
      <c r="Q10" s="455" t="s">
        <v>380</v>
      </c>
      <c r="R10" s="455" t="s">
        <v>380</v>
      </c>
      <c r="S10" s="457">
        <v>2018</v>
      </c>
    </row>
    <row r="11" spans="1:19" s="812" customFormat="1" ht="19.5" customHeight="1">
      <c r="A11" s="425">
        <v>2019</v>
      </c>
      <c r="B11" s="456">
        <v>5.9</v>
      </c>
      <c r="C11" s="456">
        <v>17.2</v>
      </c>
      <c r="D11" s="455" t="s">
        <v>470</v>
      </c>
      <c r="E11" s="455" t="s">
        <v>470</v>
      </c>
      <c r="F11" s="456" t="s">
        <v>470</v>
      </c>
      <c r="G11" s="455" t="s">
        <v>470</v>
      </c>
      <c r="H11" s="455" t="s">
        <v>470</v>
      </c>
      <c r="I11" s="456" t="s">
        <v>470</v>
      </c>
      <c r="J11" s="455">
        <v>0.4</v>
      </c>
      <c r="K11" s="455">
        <v>0.1</v>
      </c>
      <c r="L11" s="455">
        <v>25</v>
      </c>
      <c r="M11" s="455">
        <v>5.5</v>
      </c>
      <c r="N11" s="455">
        <v>17.100000000000001</v>
      </c>
      <c r="O11" s="455">
        <v>310.89999999999998</v>
      </c>
      <c r="P11" s="455" t="s">
        <v>470</v>
      </c>
      <c r="Q11" s="455" t="s">
        <v>470</v>
      </c>
      <c r="R11" s="455" t="s">
        <v>470</v>
      </c>
      <c r="S11" s="457">
        <v>2019</v>
      </c>
    </row>
    <row r="12" spans="1:19" s="812" customFormat="1" ht="19.5" customHeight="1">
      <c r="A12" s="425">
        <v>2020</v>
      </c>
      <c r="B12" s="456">
        <v>6</v>
      </c>
      <c r="C12" s="456">
        <f>K12+N12</f>
        <v>17.100000000000001</v>
      </c>
      <c r="D12" s="455" t="s">
        <v>476</v>
      </c>
      <c r="E12" s="455" t="s">
        <v>470</v>
      </c>
      <c r="F12" s="456" t="s">
        <v>470</v>
      </c>
      <c r="G12" s="455" t="s">
        <v>470</v>
      </c>
      <c r="H12" s="455" t="s">
        <v>470</v>
      </c>
      <c r="I12" s="456" t="s">
        <v>470</v>
      </c>
      <c r="J12" s="455">
        <v>0.5</v>
      </c>
      <c r="K12" s="455">
        <v>0.1</v>
      </c>
      <c r="L12" s="455">
        <f>K12/J12*100</f>
        <v>20</v>
      </c>
      <c r="M12" s="455">
        <v>5.5</v>
      </c>
      <c r="N12" s="455">
        <v>17</v>
      </c>
      <c r="O12" s="455">
        <f>N12/M12*100</f>
        <v>309.09090909090907</v>
      </c>
      <c r="P12" s="455" t="s">
        <v>470</v>
      </c>
      <c r="Q12" s="455" t="s">
        <v>470</v>
      </c>
      <c r="R12" s="455" t="s">
        <v>470</v>
      </c>
      <c r="S12" s="457">
        <v>2020</v>
      </c>
    </row>
    <row r="13" spans="1:19" s="812" customFormat="1" ht="19.5" customHeight="1">
      <c r="A13" s="425">
        <v>2021</v>
      </c>
      <c r="B13" s="456">
        <v>6</v>
      </c>
      <c r="C13" s="456">
        <v>17.100000000000001</v>
      </c>
      <c r="D13" s="455" t="s">
        <v>476</v>
      </c>
      <c r="E13" s="455" t="s">
        <v>470</v>
      </c>
      <c r="F13" s="456" t="s">
        <v>470</v>
      </c>
      <c r="G13" s="455" t="s">
        <v>470</v>
      </c>
      <c r="H13" s="455" t="s">
        <v>470</v>
      </c>
      <c r="I13" s="456" t="s">
        <v>470</v>
      </c>
      <c r="J13" s="455">
        <v>0.5</v>
      </c>
      <c r="K13" s="455">
        <v>0.1</v>
      </c>
      <c r="L13" s="455">
        <v>21</v>
      </c>
      <c r="M13" s="455">
        <v>5.5</v>
      </c>
      <c r="N13" s="455">
        <v>17</v>
      </c>
      <c r="O13" s="455">
        <v>310</v>
      </c>
      <c r="P13" s="455" t="s">
        <v>470</v>
      </c>
      <c r="Q13" s="455" t="s">
        <v>470</v>
      </c>
      <c r="R13" s="455" t="s">
        <v>470</v>
      </c>
      <c r="S13" s="457">
        <v>2021</v>
      </c>
    </row>
    <row r="14" spans="1:19" s="812" customFormat="1" ht="19.5" customHeight="1">
      <c r="A14" s="425">
        <v>2022</v>
      </c>
      <c r="B14" s="456">
        <v>6.4</v>
      </c>
      <c r="C14" s="456">
        <v>16.8</v>
      </c>
      <c r="D14" s="455">
        <v>0.48</v>
      </c>
      <c r="E14" s="455">
        <v>0.8</v>
      </c>
      <c r="F14" s="456">
        <v>160</v>
      </c>
      <c r="G14" s="455">
        <v>0.74</v>
      </c>
      <c r="H14" s="455">
        <v>0.9</v>
      </c>
      <c r="I14" s="456">
        <v>128.5</v>
      </c>
      <c r="J14" s="455">
        <v>0.55000000000000004</v>
      </c>
      <c r="K14" s="455">
        <v>0.1</v>
      </c>
      <c r="L14" s="455">
        <v>16.600000000000001</v>
      </c>
      <c r="M14" s="455">
        <v>4.57</v>
      </c>
      <c r="N14" s="455">
        <v>15</v>
      </c>
      <c r="O14" s="455">
        <v>326</v>
      </c>
      <c r="P14" s="455">
        <v>0</v>
      </c>
      <c r="Q14" s="455">
        <v>0</v>
      </c>
      <c r="R14" s="455">
        <v>0</v>
      </c>
      <c r="S14" s="457">
        <v>2022</v>
      </c>
    </row>
    <row r="15" spans="1:19" s="812" customFormat="1" ht="19.5" customHeight="1">
      <c r="A15" s="1033">
        <v>2023</v>
      </c>
      <c r="B15" s="1034">
        <v>5.9</v>
      </c>
      <c r="C15" s="1034">
        <v>15.46</v>
      </c>
      <c r="D15" s="1035">
        <v>0.35</v>
      </c>
      <c r="E15" s="1035">
        <v>0.56000000000000005</v>
      </c>
      <c r="F15" s="1034">
        <v>160.00000000000003</v>
      </c>
      <c r="G15" s="1035">
        <v>0.91</v>
      </c>
      <c r="H15" s="1035">
        <v>1.3</v>
      </c>
      <c r="I15" s="1034">
        <v>142.85714285714286</v>
      </c>
      <c r="J15" s="1035">
        <v>0.56000000000000005</v>
      </c>
      <c r="K15" s="1035">
        <v>0.1</v>
      </c>
      <c r="L15" s="1035">
        <v>17</v>
      </c>
      <c r="M15" s="1035">
        <v>4.0199999999999996</v>
      </c>
      <c r="N15" s="1035">
        <v>13.5</v>
      </c>
      <c r="O15" s="1035">
        <v>335.82089552238807</v>
      </c>
      <c r="P15" s="1035" t="s">
        <v>470</v>
      </c>
      <c r="Q15" s="1035" t="s">
        <v>470</v>
      </c>
      <c r="R15" s="1035" t="s">
        <v>470</v>
      </c>
      <c r="S15" s="1036">
        <v>2023</v>
      </c>
    </row>
    <row r="16" spans="1:19" s="460" customFormat="1" ht="15" customHeight="1">
      <c r="A16" s="304" t="s">
        <v>392</v>
      </c>
      <c r="B16" s="458"/>
      <c r="C16" s="458"/>
      <c r="D16" s="458"/>
      <c r="E16" s="458"/>
      <c r="F16" s="458"/>
      <c r="G16" s="458"/>
      <c r="H16" s="458"/>
      <c r="I16" s="458"/>
      <c r="J16" s="459"/>
      <c r="K16" s="458"/>
      <c r="L16" s="458"/>
      <c r="M16" s="458"/>
      <c r="N16" s="458"/>
      <c r="O16" s="458"/>
      <c r="P16" s="458"/>
      <c r="Q16" s="458"/>
      <c r="R16" s="458"/>
      <c r="S16" s="306" t="s">
        <v>406</v>
      </c>
    </row>
    <row r="17" spans="1:19" s="460" customFormat="1" ht="27" customHeight="1">
      <c r="A17" s="304"/>
      <c r="B17" s="458"/>
      <c r="C17" s="458"/>
      <c r="D17" s="458"/>
      <c r="E17" s="458"/>
      <c r="F17" s="458"/>
      <c r="G17" s="458"/>
      <c r="H17" s="458"/>
      <c r="I17" s="458"/>
      <c r="J17" s="459"/>
      <c r="K17" s="458"/>
      <c r="L17" s="458"/>
      <c r="M17" s="458"/>
      <c r="N17" s="458"/>
      <c r="O17" s="458"/>
      <c r="P17" s="458"/>
      <c r="Q17" s="458"/>
      <c r="R17" s="458"/>
      <c r="S17" s="306"/>
    </row>
    <row r="18" spans="1:19" ht="20.100000000000001" customHeight="1">
      <c r="A18" s="461" t="s">
        <v>164</v>
      </c>
      <c r="B18" s="462"/>
      <c r="C18" s="462"/>
      <c r="D18" s="461"/>
      <c r="E18" s="461"/>
      <c r="F18" s="461"/>
      <c r="G18" s="461"/>
      <c r="H18" s="461"/>
      <c r="I18" s="461"/>
      <c r="J18" s="463" t="s">
        <v>165</v>
      </c>
      <c r="K18" s="461"/>
      <c r="L18" s="462"/>
      <c r="M18" s="461"/>
      <c r="N18" s="461"/>
      <c r="O18" s="461"/>
      <c r="P18" s="461"/>
      <c r="Q18" s="461"/>
      <c r="R18" s="461"/>
      <c r="S18" s="461"/>
    </row>
    <row r="19" spans="1:19" ht="20.100000000000001" customHeight="1" thickBot="1">
      <c r="A19" s="413" t="s">
        <v>18</v>
      </c>
      <c r="B19" s="464"/>
      <c r="C19" s="464"/>
      <c r="D19" s="465"/>
      <c r="E19" s="465"/>
      <c r="F19" s="465"/>
      <c r="G19" s="465"/>
      <c r="H19" s="465"/>
      <c r="I19" s="465"/>
      <c r="J19" s="464"/>
      <c r="K19" s="465"/>
      <c r="L19" s="464"/>
      <c r="M19" s="465"/>
      <c r="N19" s="465"/>
      <c r="O19" s="465"/>
      <c r="P19" s="465"/>
      <c r="Q19" s="465"/>
      <c r="R19" s="465"/>
      <c r="S19" s="382" t="s">
        <v>252</v>
      </c>
    </row>
    <row r="20" spans="1:19" ht="20.100000000000001" customHeight="1" thickTop="1">
      <c r="A20" s="897"/>
      <c r="B20" s="1084" t="s">
        <v>253</v>
      </c>
      <c r="C20" s="1084"/>
      <c r="D20" s="1084" t="s">
        <v>112</v>
      </c>
      <c r="E20" s="1084"/>
      <c r="F20" s="1084"/>
      <c r="G20" s="1084" t="s">
        <v>113</v>
      </c>
      <c r="H20" s="1084"/>
      <c r="I20" s="1084"/>
      <c r="J20" s="1084" t="s">
        <v>114</v>
      </c>
      <c r="K20" s="1084"/>
      <c r="L20" s="1084"/>
      <c r="M20" s="1084" t="s">
        <v>255</v>
      </c>
      <c r="N20" s="1084"/>
      <c r="O20" s="1084"/>
      <c r="P20" s="1084" t="s">
        <v>381</v>
      </c>
      <c r="Q20" s="1084"/>
      <c r="R20" s="1084"/>
      <c r="S20" s="898"/>
    </row>
    <row r="21" spans="1:19" ht="20.100000000000001" customHeight="1">
      <c r="A21" s="890" t="s">
        <v>7</v>
      </c>
      <c r="B21" s="450" t="s">
        <v>82</v>
      </c>
      <c r="C21" s="895" t="s">
        <v>81</v>
      </c>
      <c r="D21" s="450" t="s">
        <v>82</v>
      </c>
      <c r="E21" s="1084" t="s">
        <v>81</v>
      </c>
      <c r="F21" s="1084"/>
      <c r="G21" s="450" t="s">
        <v>82</v>
      </c>
      <c r="H21" s="1084" t="s">
        <v>81</v>
      </c>
      <c r="I21" s="1084"/>
      <c r="J21" s="451" t="s">
        <v>82</v>
      </c>
      <c r="K21" s="1084" t="s">
        <v>81</v>
      </c>
      <c r="L21" s="1084"/>
      <c r="M21" s="451" t="s">
        <v>82</v>
      </c>
      <c r="N21" s="1084" t="s">
        <v>81</v>
      </c>
      <c r="O21" s="1084"/>
      <c r="P21" s="466" t="s">
        <v>82</v>
      </c>
      <c r="Q21" s="1084" t="s">
        <v>81</v>
      </c>
      <c r="R21" s="1084"/>
      <c r="S21" s="902" t="s">
        <v>0</v>
      </c>
    </row>
    <row r="22" spans="1:19" ht="20.100000000000001" customHeight="1">
      <c r="A22" s="838"/>
      <c r="B22" s="839" t="s">
        <v>14</v>
      </c>
      <c r="C22" s="839" t="s">
        <v>17</v>
      </c>
      <c r="D22" s="839" t="s">
        <v>14</v>
      </c>
      <c r="E22" s="839" t="s">
        <v>17</v>
      </c>
      <c r="F22" s="901" t="s">
        <v>106</v>
      </c>
      <c r="G22" s="467" t="s">
        <v>14</v>
      </c>
      <c r="H22" s="840" t="s">
        <v>17</v>
      </c>
      <c r="I22" s="841" t="s">
        <v>106</v>
      </c>
      <c r="J22" s="840" t="s">
        <v>14</v>
      </c>
      <c r="K22" s="839" t="s">
        <v>17</v>
      </c>
      <c r="L22" s="468" t="s">
        <v>106</v>
      </c>
      <c r="M22" s="840" t="s">
        <v>14</v>
      </c>
      <c r="N22" s="839" t="s">
        <v>17</v>
      </c>
      <c r="O22" s="468" t="s">
        <v>106</v>
      </c>
      <c r="P22" s="843" t="s">
        <v>14</v>
      </c>
      <c r="Q22" s="839" t="s">
        <v>17</v>
      </c>
      <c r="R22" s="468" t="s">
        <v>106</v>
      </c>
      <c r="S22" s="839"/>
    </row>
    <row r="23" spans="1:19" s="460" customFormat="1" ht="19.5" customHeight="1">
      <c r="A23" s="425">
        <v>2014</v>
      </c>
      <c r="B23" s="454">
        <v>61.280999999999999</v>
      </c>
      <c r="C23" s="456">
        <v>224.1772929</v>
      </c>
      <c r="D23" s="455">
        <v>0.99</v>
      </c>
      <c r="E23" s="455">
        <v>0.98009999999999997</v>
      </c>
      <c r="F23" s="456">
        <v>99</v>
      </c>
      <c r="G23" s="455">
        <v>0.89100000000000001</v>
      </c>
      <c r="H23" s="455">
        <v>0.89091089999999995</v>
      </c>
      <c r="I23" s="456">
        <v>99.99</v>
      </c>
      <c r="J23" s="456">
        <v>57.42</v>
      </c>
      <c r="K23" s="456">
        <v>220.56170400000002</v>
      </c>
      <c r="L23" s="456">
        <v>384.12</v>
      </c>
      <c r="M23" s="455">
        <v>1.98</v>
      </c>
      <c r="N23" s="455">
        <v>1.744578</v>
      </c>
      <c r="O23" s="456">
        <v>88.11</v>
      </c>
      <c r="P23" s="455">
        <v>0</v>
      </c>
      <c r="Q23" s="455">
        <v>0</v>
      </c>
      <c r="R23" s="455">
        <v>0</v>
      </c>
      <c r="S23" s="469">
        <v>2014</v>
      </c>
    </row>
    <row r="24" spans="1:19" s="460" customFormat="1" ht="19.5" customHeight="1">
      <c r="A24" s="425">
        <v>2015</v>
      </c>
      <c r="B24" s="454">
        <v>56.63</v>
      </c>
      <c r="C24" s="456">
        <v>231</v>
      </c>
      <c r="D24" s="455" t="s">
        <v>380</v>
      </c>
      <c r="E24" s="455" t="s">
        <v>380</v>
      </c>
      <c r="F24" s="456" t="s">
        <v>380</v>
      </c>
      <c r="G24" s="455" t="s">
        <v>380</v>
      </c>
      <c r="H24" s="455" t="s">
        <v>380</v>
      </c>
      <c r="I24" s="456" t="s">
        <v>380</v>
      </c>
      <c r="J24" s="456">
        <v>54.2</v>
      </c>
      <c r="K24" s="456">
        <v>220</v>
      </c>
      <c r="L24" s="456">
        <v>405.8</v>
      </c>
      <c r="M24" s="455">
        <v>0.9</v>
      </c>
      <c r="N24" s="455">
        <v>2.1</v>
      </c>
      <c r="O24" s="456">
        <v>241.4</v>
      </c>
      <c r="P24" s="455">
        <v>1.5</v>
      </c>
      <c r="Q24" s="455">
        <v>8.9</v>
      </c>
      <c r="R24" s="455">
        <v>577.9</v>
      </c>
      <c r="S24" s="469">
        <v>2015</v>
      </c>
    </row>
    <row r="25" spans="1:19" s="460" customFormat="1" ht="19.5" customHeight="1">
      <c r="A25" s="425">
        <v>2016</v>
      </c>
      <c r="B25" s="454">
        <v>55</v>
      </c>
      <c r="C25" s="456">
        <v>250.5</v>
      </c>
      <c r="D25" s="455" t="s">
        <v>380</v>
      </c>
      <c r="E25" s="455" t="s">
        <v>380</v>
      </c>
      <c r="F25" s="456" t="s">
        <v>380</v>
      </c>
      <c r="G25" s="455" t="s">
        <v>380</v>
      </c>
      <c r="H25" s="455" t="s">
        <v>380</v>
      </c>
      <c r="I25" s="456" t="s">
        <v>380</v>
      </c>
      <c r="J25" s="456">
        <v>52.8</v>
      </c>
      <c r="K25" s="456">
        <v>240.1</v>
      </c>
      <c r="L25" s="456">
        <v>455</v>
      </c>
      <c r="M25" s="455">
        <v>0.7</v>
      </c>
      <c r="N25" s="455">
        <v>1.5</v>
      </c>
      <c r="O25" s="456">
        <v>208</v>
      </c>
      <c r="P25" s="455">
        <v>1.5</v>
      </c>
      <c r="Q25" s="455">
        <v>8.9</v>
      </c>
      <c r="R25" s="455">
        <v>577.9</v>
      </c>
      <c r="S25" s="469">
        <v>2016</v>
      </c>
    </row>
    <row r="26" spans="1:19" s="460" customFormat="1" ht="19.5" customHeight="1">
      <c r="A26" s="425">
        <v>2017</v>
      </c>
      <c r="B26" s="454">
        <v>57</v>
      </c>
      <c r="C26" s="456">
        <v>235</v>
      </c>
      <c r="D26" s="455">
        <v>0.19</v>
      </c>
      <c r="E26" s="455">
        <v>0.2</v>
      </c>
      <c r="F26" s="456">
        <v>105.2</v>
      </c>
      <c r="G26" s="455">
        <v>1.25</v>
      </c>
      <c r="H26" s="455">
        <v>1.3</v>
      </c>
      <c r="I26" s="456">
        <v>104</v>
      </c>
      <c r="J26" s="456">
        <v>49.53</v>
      </c>
      <c r="K26" s="456">
        <v>223.8</v>
      </c>
      <c r="L26" s="456">
        <v>452</v>
      </c>
      <c r="M26" s="455">
        <v>0.53</v>
      </c>
      <c r="N26" s="455">
        <v>1</v>
      </c>
      <c r="O26" s="456">
        <v>188.6</v>
      </c>
      <c r="P26" s="455">
        <v>5.5</v>
      </c>
      <c r="Q26" s="455">
        <v>8.6999999999999993</v>
      </c>
      <c r="R26" s="455">
        <v>158.1</v>
      </c>
      <c r="S26" s="469">
        <v>2017</v>
      </c>
    </row>
    <row r="27" spans="1:19" s="460" customFormat="1" ht="19.5" customHeight="1">
      <c r="A27" s="425">
        <v>2018</v>
      </c>
      <c r="B27" s="454">
        <v>46.1</v>
      </c>
      <c r="C27" s="456">
        <v>189.8</v>
      </c>
      <c r="D27" s="455">
        <v>0.2</v>
      </c>
      <c r="E27" s="455">
        <v>0.2</v>
      </c>
      <c r="F27" s="456">
        <v>100</v>
      </c>
      <c r="G27" s="455">
        <v>0.7</v>
      </c>
      <c r="H27" s="455">
        <v>6.9</v>
      </c>
      <c r="I27" s="456">
        <v>98.6</v>
      </c>
      <c r="J27" s="456">
        <v>44.2</v>
      </c>
      <c r="K27" s="456">
        <v>180.6</v>
      </c>
      <c r="L27" s="456">
        <v>409</v>
      </c>
      <c r="M27" s="455">
        <v>0.7</v>
      </c>
      <c r="N27" s="455">
        <v>1.3</v>
      </c>
      <c r="O27" s="456">
        <v>183</v>
      </c>
      <c r="P27" s="455">
        <v>0.3</v>
      </c>
      <c r="Q27" s="455">
        <v>0.8</v>
      </c>
      <c r="R27" s="455">
        <v>276</v>
      </c>
      <c r="S27" s="469">
        <v>2018</v>
      </c>
    </row>
    <row r="28" spans="1:19" s="460" customFormat="1" ht="19.5" customHeight="1">
      <c r="A28" s="425">
        <v>2019</v>
      </c>
      <c r="B28" s="454">
        <v>45.8</v>
      </c>
      <c r="C28" s="456">
        <v>186.1</v>
      </c>
      <c r="D28" s="455">
        <v>0.2</v>
      </c>
      <c r="E28" s="455">
        <v>0.2</v>
      </c>
      <c r="F28" s="456">
        <v>100</v>
      </c>
      <c r="G28" s="455">
        <v>0.6</v>
      </c>
      <c r="H28" s="455">
        <v>5.9</v>
      </c>
      <c r="I28" s="456">
        <v>98.3</v>
      </c>
      <c r="J28" s="456">
        <v>44</v>
      </c>
      <c r="K28" s="456">
        <v>178</v>
      </c>
      <c r="L28" s="456">
        <v>405</v>
      </c>
      <c r="M28" s="455">
        <v>0.6</v>
      </c>
      <c r="N28" s="455">
        <v>1</v>
      </c>
      <c r="O28" s="456">
        <v>167</v>
      </c>
      <c r="P28" s="455">
        <v>0.4</v>
      </c>
      <c r="Q28" s="455">
        <v>1</v>
      </c>
      <c r="R28" s="455">
        <v>250</v>
      </c>
      <c r="S28" s="469">
        <v>2019</v>
      </c>
    </row>
    <row r="29" spans="1:19" s="813" customFormat="1" ht="19.5" customHeight="1">
      <c r="A29" s="425">
        <v>2020</v>
      </c>
      <c r="B29" s="454">
        <v>35.200000000000003</v>
      </c>
      <c r="C29" s="456">
        <v>121.1</v>
      </c>
      <c r="D29" s="455">
        <v>0.2</v>
      </c>
      <c r="E29" s="455">
        <v>0.2</v>
      </c>
      <c r="F29" s="456">
        <v>100</v>
      </c>
      <c r="G29" s="455">
        <v>0.5</v>
      </c>
      <c r="H29" s="455">
        <v>5.9</v>
      </c>
      <c r="I29" s="456">
        <v>118</v>
      </c>
      <c r="J29" s="456">
        <v>32.1</v>
      </c>
      <c r="K29" s="456">
        <v>110.5</v>
      </c>
      <c r="L29" s="456">
        <f>K29/J29*100</f>
        <v>344.23676012461056</v>
      </c>
      <c r="M29" s="455">
        <v>0.7</v>
      </c>
      <c r="N29" s="455">
        <v>1.1000000000000001</v>
      </c>
      <c r="O29" s="456">
        <f>N29/M29*100</f>
        <v>157.14285714285717</v>
      </c>
      <c r="P29" s="455">
        <v>1.7</v>
      </c>
      <c r="Q29" s="455">
        <v>3.4</v>
      </c>
      <c r="R29" s="455">
        <v>200</v>
      </c>
      <c r="S29" s="469">
        <v>2020</v>
      </c>
    </row>
    <row r="30" spans="1:19" s="813" customFormat="1" ht="19.5" customHeight="1">
      <c r="A30" s="425">
        <v>2021</v>
      </c>
      <c r="B30" s="454">
        <v>19.7</v>
      </c>
      <c r="C30" s="456">
        <v>76</v>
      </c>
      <c r="D30" s="455" t="s">
        <v>495</v>
      </c>
      <c r="E30" s="455" t="s">
        <v>380</v>
      </c>
      <c r="F30" s="456" t="s">
        <v>380</v>
      </c>
      <c r="G30" s="455" t="s">
        <v>380</v>
      </c>
      <c r="H30" s="455" t="s">
        <v>380</v>
      </c>
      <c r="I30" s="456" t="s">
        <v>380</v>
      </c>
      <c r="J30" s="456">
        <v>15</v>
      </c>
      <c r="K30" s="456">
        <v>61.5</v>
      </c>
      <c r="L30" s="456">
        <v>410</v>
      </c>
      <c r="M30" s="455">
        <v>4.7</v>
      </c>
      <c r="N30" s="455">
        <v>14.5</v>
      </c>
      <c r="O30" s="456">
        <v>310</v>
      </c>
      <c r="P30" s="455">
        <v>0</v>
      </c>
      <c r="Q30" s="455">
        <v>0</v>
      </c>
      <c r="R30" s="455">
        <v>0</v>
      </c>
      <c r="S30" s="469">
        <v>2021</v>
      </c>
    </row>
    <row r="31" spans="1:19" s="813" customFormat="1" ht="19.5" customHeight="1">
      <c r="A31" s="425">
        <v>2022</v>
      </c>
      <c r="B31" s="454">
        <v>18.559999999999999</v>
      </c>
      <c r="C31" s="456">
        <v>35.700000000000003</v>
      </c>
      <c r="D31" s="455">
        <v>0.24</v>
      </c>
      <c r="E31" s="455">
        <v>0.2</v>
      </c>
      <c r="F31" s="456">
        <v>100</v>
      </c>
      <c r="G31" s="455">
        <v>0.32</v>
      </c>
      <c r="H31" s="455">
        <v>2</v>
      </c>
      <c r="I31" s="456">
        <v>66.599999999999994</v>
      </c>
      <c r="J31" s="456">
        <v>17.2</v>
      </c>
      <c r="K31" s="456">
        <v>32</v>
      </c>
      <c r="L31" s="456">
        <v>186</v>
      </c>
      <c r="M31" s="455">
        <v>0.8</v>
      </c>
      <c r="N31" s="455">
        <v>1.5</v>
      </c>
      <c r="O31" s="456">
        <v>187.5</v>
      </c>
      <c r="P31" s="455">
        <v>0</v>
      </c>
      <c r="Q31" s="455">
        <v>0</v>
      </c>
      <c r="R31" s="455">
        <v>0</v>
      </c>
      <c r="S31" s="469">
        <v>2022</v>
      </c>
    </row>
    <row r="32" spans="1:19" s="813" customFormat="1" ht="19.5" customHeight="1">
      <c r="A32" s="1033">
        <v>2023</v>
      </c>
      <c r="B32" s="1037">
        <v>34.919999999999995</v>
      </c>
      <c r="C32" s="1034">
        <v>114.2</v>
      </c>
      <c r="D32" s="1035">
        <v>0.24</v>
      </c>
      <c r="E32" s="1035">
        <v>0.2</v>
      </c>
      <c r="F32" s="1034">
        <v>100</v>
      </c>
      <c r="G32" s="1035">
        <v>0.4</v>
      </c>
      <c r="H32" s="1035">
        <v>0.5</v>
      </c>
      <c r="I32" s="1034">
        <v>125</v>
      </c>
      <c r="J32" s="1034">
        <v>33.479999999999997</v>
      </c>
      <c r="K32" s="1034">
        <v>112</v>
      </c>
      <c r="L32" s="1034">
        <v>334.52807646356035</v>
      </c>
      <c r="M32" s="1035">
        <v>0.8</v>
      </c>
      <c r="N32" s="1035">
        <v>1.5</v>
      </c>
      <c r="O32" s="1034">
        <v>188</v>
      </c>
      <c r="P32" s="1035" t="s">
        <v>470</v>
      </c>
      <c r="Q32" s="1035" t="s">
        <v>470</v>
      </c>
      <c r="R32" s="1035" t="s">
        <v>470</v>
      </c>
      <c r="S32" s="1038">
        <v>2023</v>
      </c>
    </row>
    <row r="33" spans="1:19" s="460" customFormat="1" ht="15" customHeight="1">
      <c r="A33" s="304" t="s">
        <v>392</v>
      </c>
      <c r="B33" s="470"/>
      <c r="C33" s="470"/>
      <c r="D33" s="471"/>
      <c r="E33" s="471"/>
      <c r="F33" s="471"/>
      <c r="G33" s="471"/>
      <c r="H33" s="471"/>
      <c r="I33" s="471"/>
      <c r="J33" s="472"/>
      <c r="K33" s="471"/>
      <c r="L33" s="470"/>
      <c r="M33" s="471"/>
      <c r="N33" s="471"/>
      <c r="O33" s="471"/>
      <c r="P33" s="471"/>
      <c r="Q33" s="471"/>
      <c r="R33" s="471"/>
      <c r="S33" s="306" t="s">
        <v>406</v>
      </c>
    </row>
    <row r="34" spans="1:19">
      <c r="A34" s="473" t="s">
        <v>482</v>
      </c>
    </row>
  </sheetData>
  <mergeCells count="22">
    <mergeCell ref="K4:L4"/>
    <mergeCell ref="P3:R3"/>
    <mergeCell ref="M3:O3"/>
    <mergeCell ref="J3:L3"/>
    <mergeCell ref="M20:O20"/>
    <mergeCell ref="P20:R20"/>
    <mergeCell ref="N4:O4"/>
    <mergeCell ref="Q4:R4"/>
    <mergeCell ref="G3:I3"/>
    <mergeCell ref="B3:C3"/>
    <mergeCell ref="D3:F3"/>
    <mergeCell ref="D20:F20"/>
    <mergeCell ref="B20:C20"/>
    <mergeCell ref="H4:I4"/>
    <mergeCell ref="E4:F4"/>
    <mergeCell ref="Q21:R21"/>
    <mergeCell ref="N21:O21"/>
    <mergeCell ref="K21:L21"/>
    <mergeCell ref="H21:I21"/>
    <mergeCell ref="E21:F21"/>
    <mergeCell ref="G20:I20"/>
    <mergeCell ref="J20:L20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3" orientation="portrait" r:id="rId1"/>
  <headerFooter alignWithMargins="0"/>
  <colBreaks count="1" manualBreakCount="1">
    <brk id="9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view="pageBreakPreview" zoomScaleNormal="100" zoomScaleSheetLayoutView="100" workbookViewId="0">
      <selection activeCell="B15" sqref="B15"/>
    </sheetView>
  </sheetViews>
  <sheetFormatPr defaultRowHeight="12"/>
  <cols>
    <col min="1" max="1" width="7" style="492" customWidth="1"/>
    <col min="2" max="2" width="8.5" style="493" customWidth="1"/>
    <col min="3" max="3" width="10.25" style="493" bestFit="1" customWidth="1"/>
    <col min="4" max="4" width="8.5" style="493" customWidth="1"/>
    <col min="5" max="5" width="10.25" style="494" bestFit="1" customWidth="1"/>
    <col min="6" max="7" width="8.5" style="493" customWidth="1"/>
    <col min="8" max="8" width="8.5" style="494" customWidth="1"/>
    <col min="9" max="9" width="8.5" style="493" customWidth="1"/>
    <col min="10" max="10" width="8.5" style="482" customWidth="1"/>
    <col min="11" max="12" width="8.5" style="494" customWidth="1"/>
    <col min="13" max="13" width="8.5" style="493" customWidth="1"/>
    <col min="14" max="14" width="9.625" style="494" customWidth="1"/>
    <col min="15" max="15" width="9.625" style="493" customWidth="1"/>
    <col min="16" max="16" width="11" style="492" customWidth="1"/>
    <col min="17" max="16384" width="9" style="481"/>
  </cols>
  <sheetData>
    <row r="1" spans="1:16" s="478" customFormat="1" ht="20.100000000000001" customHeight="1">
      <c r="A1" s="475" t="s">
        <v>171</v>
      </c>
      <c r="B1" s="476"/>
      <c r="C1" s="476"/>
      <c r="D1" s="476"/>
      <c r="E1" s="475"/>
      <c r="F1" s="476"/>
      <c r="G1" s="475"/>
      <c r="H1" s="475"/>
      <c r="I1" s="475"/>
      <c r="J1" s="477" t="s">
        <v>172</v>
      </c>
      <c r="K1" s="475"/>
      <c r="L1" s="475"/>
      <c r="M1" s="476"/>
      <c r="N1" s="475"/>
      <c r="O1" s="476"/>
      <c r="P1" s="475"/>
    </row>
    <row r="2" spans="1:16" ht="20.100000000000001" customHeight="1" thickBot="1">
      <c r="A2" s="413" t="s">
        <v>18</v>
      </c>
      <c r="B2" s="479"/>
      <c r="C2" s="479"/>
      <c r="D2" s="479"/>
      <c r="E2" s="480"/>
      <c r="F2" s="479"/>
      <c r="G2" s="479"/>
      <c r="H2" s="480"/>
      <c r="I2" s="479"/>
      <c r="J2" s="480"/>
      <c r="K2" s="480"/>
      <c r="L2" s="480"/>
      <c r="M2" s="479"/>
      <c r="N2" s="480"/>
      <c r="O2" s="479"/>
      <c r="P2" s="382" t="s">
        <v>252</v>
      </c>
    </row>
    <row r="3" spans="1:16" s="482" customFormat="1" ht="24.95" customHeight="1" thickTop="1">
      <c r="A3" s="897"/>
      <c r="B3" s="1084" t="s">
        <v>107</v>
      </c>
      <c r="C3" s="1084"/>
      <c r="D3" s="1084" t="s">
        <v>166</v>
      </c>
      <c r="E3" s="1084"/>
      <c r="F3" s="1084"/>
      <c r="G3" s="1084" t="s">
        <v>167</v>
      </c>
      <c r="H3" s="1084"/>
      <c r="I3" s="1084"/>
      <c r="J3" s="1084" t="s">
        <v>168</v>
      </c>
      <c r="K3" s="1084"/>
      <c r="L3" s="1084"/>
      <c r="M3" s="1084" t="s">
        <v>169</v>
      </c>
      <c r="N3" s="1084"/>
      <c r="O3" s="1084"/>
      <c r="P3" s="898"/>
    </row>
    <row r="4" spans="1:16" s="482" customFormat="1" ht="27" customHeight="1">
      <c r="A4" s="890" t="s">
        <v>7</v>
      </c>
      <c r="B4" s="896" t="s">
        <v>170</v>
      </c>
      <c r="C4" s="896" t="s">
        <v>81</v>
      </c>
      <c r="D4" s="896" t="s">
        <v>170</v>
      </c>
      <c r="E4" s="1084" t="s">
        <v>81</v>
      </c>
      <c r="F4" s="1084"/>
      <c r="G4" s="483" t="s">
        <v>170</v>
      </c>
      <c r="H4" s="1084" t="s">
        <v>81</v>
      </c>
      <c r="I4" s="1084"/>
      <c r="J4" s="483" t="s">
        <v>170</v>
      </c>
      <c r="K4" s="1084" t="s">
        <v>81</v>
      </c>
      <c r="L4" s="1084"/>
      <c r="M4" s="896" t="s">
        <v>170</v>
      </c>
      <c r="N4" s="1084" t="s">
        <v>81</v>
      </c>
      <c r="O4" s="1084"/>
      <c r="P4" s="902" t="s">
        <v>0</v>
      </c>
    </row>
    <row r="5" spans="1:16" s="486" customFormat="1" ht="27.75" customHeight="1">
      <c r="A5" s="906"/>
      <c r="B5" s="844" t="s">
        <v>14</v>
      </c>
      <c r="C5" s="844" t="s">
        <v>17</v>
      </c>
      <c r="D5" s="844" t="s">
        <v>14</v>
      </c>
      <c r="E5" s="844" t="s">
        <v>17</v>
      </c>
      <c r="F5" s="484" t="s">
        <v>106</v>
      </c>
      <c r="G5" s="844" t="s">
        <v>14</v>
      </c>
      <c r="H5" s="844" t="s">
        <v>17</v>
      </c>
      <c r="I5" s="484" t="s">
        <v>106</v>
      </c>
      <c r="J5" s="485" t="s">
        <v>14</v>
      </c>
      <c r="K5" s="845" t="s">
        <v>17</v>
      </c>
      <c r="L5" s="484" t="s">
        <v>106</v>
      </c>
      <c r="M5" s="844" t="s">
        <v>14</v>
      </c>
      <c r="N5" s="844" t="s">
        <v>17</v>
      </c>
      <c r="O5" s="484" t="s">
        <v>106</v>
      </c>
      <c r="P5" s="846"/>
    </row>
    <row r="6" spans="1:16" ht="46.5" customHeight="1">
      <c r="A6" s="425">
        <v>2014</v>
      </c>
      <c r="B6" s="456">
        <f>SUM(D6+G6+J6+M6)</f>
        <v>355.40999999999997</v>
      </c>
      <c r="C6" s="456">
        <v>1744.7054129999997</v>
      </c>
      <c r="D6" s="455">
        <v>306.89999999999998</v>
      </c>
      <c r="E6" s="456">
        <v>1671.0704999999998</v>
      </c>
      <c r="F6" s="456">
        <v>544.5</v>
      </c>
      <c r="G6" s="456">
        <v>20.79</v>
      </c>
      <c r="H6" s="456">
        <v>23.669415000000001</v>
      </c>
      <c r="I6" s="456">
        <v>113.85</v>
      </c>
      <c r="J6" s="455">
        <v>10.89</v>
      </c>
      <c r="K6" s="455">
        <v>11.643587999999999</v>
      </c>
      <c r="L6" s="456">
        <v>106.92</v>
      </c>
      <c r="M6" s="455">
        <v>16.829999999999998</v>
      </c>
      <c r="N6" s="455">
        <v>38.321909999999995</v>
      </c>
      <c r="O6" s="456">
        <v>227.7</v>
      </c>
      <c r="P6" s="487">
        <v>2014</v>
      </c>
    </row>
    <row r="7" spans="1:16" ht="46.5" customHeight="1">
      <c r="A7" s="425">
        <v>2015</v>
      </c>
      <c r="B7" s="456">
        <f>SUM(D7+G7+J7+M7)</f>
        <v>309.90000000000003</v>
      </c>
      <c r="C7" s="456">
        <v>447.9</v>
      </c>
      <c r="D7" s="455">
        <v>289</v>
      </c>
      <c r="E7" s="456">
        <v>404.6</v>
      </c>
      <c r="F7" s="456">
        <v>140</v>
      </c>
      <c r="G7" s="456">
        <v>2.8</v>
      </c>
      <c r="H7" s="456">
        <v>3.5</v>
      </c>
      <c r="I7" s="456">
        <v>124.6</v>
      </c>
      <c r="J7" s="455">
        <v>1.3</v>
      </c>
      <c r="K7" s="455">
        <v>1.5</v>
      </c>
      <c r="L7" s="456">
        <v>114.1</v>
      </c>
      <c r="M7" s="455">
        <v>16.8</v>
      </c>
      <c r="N7" s="455">
        <v>38.299999999999997</v>
      </c>
      <c r="O7" s="456">
        <v>227.7</v>
      </c>
      <c r="P7" s="487">
        <v>2015</v>
      </c>
    </row>
    <row r="8" spans="1:16" ht="46.5" customHeight="1">
      <c r="A8" s="425">
        <v>2016</v>
      </c>
      <c r="B8" s="456">
        <f>SUM(D8+G8+J8+M8)</f>
        <v>292.90000000000003</v>
      </c>
      <c r="C8" s="456">
        <v>409.7</v>
      </c>
      <c r="D8" s="455">
        <v>289</v>
      </c>
      <c r="E8" s="456">
        <v>404.6</v>
      </c>
      <c r="F8" s="456">
        <v>140</v>
      </c>
      <c r="G8" s="456">
        <v>2.8</v>
      </c>
      <c r="H8" s="456">
        <v>4</v>
      </c>
      <c r="I8" s="456">
        <v>143</v>
      </c>
      <c r="J8" s="455">
        <v>1.1000000000000001</v>
      </c>
      <c r="K8" s="455">
        <v>1.1000000000000001</v>
      </c>
      <c r="L8" s="456">
        <v>100</v>
      </c>
      <c r="M8" s="455">
        <v>0</v>
      </c>
      <c r="N8" s="455">
        <v>0</v>
      </c>
      <c r="O8" s="456">
        <v>390</v>
      </c>
      <c r="P8" s="487">
        <v>2016</v>
      </c>
    </row>
    <row r="9" spans="1:16" ht="46.5" customHeight="1">
      <c r="A9" s="425">
        <v>2017</v>
      </c>
      <c r="B9" s="456">
        <v>295</v>
      </c>
      <c r="C9" s="456">
        <v>1875</v>
      </c>
      <c r="D9" s="455">
        <v>270.54000000000002</v>
      </c>
      <c r="E9" s="456">
        <v>415.7</v>
      </c>
      <c r="F9" s="456">
        <v>153.6</v>
      </c>
      <c r="G9" s="456">
        <v>2.25</v>
      </c>
      <c r="H9" s="456">
        <v>3.2</v>
      </c>
      <c r="I9" s="456">
        <v>142</v>
      </c>
      <c r="J9" s="455">
        <v>1.02</v>
      </c>
      <c r="K9" s="455">
        <v>1.04</v>
      </c>
      <c r="L9" s="456">
        <v>101.9</v>
      </c>
      <c r="M9" s="455">
        <v>21.2</v>
      </c>
      <c r="N9" s="455">
        <v>1455</v>
      </c>
      <c r="O9" s="456">
        <v>6863</v>
      </c>
      <c r="P9" s="487">
        <v>2017</v>
      </c>
    </row>
    <row r="10" spans="1:16" ht="46.5" customHeight="1">
      <c r="A10" s="425">
        <v>2018</v>
      </c>
      <c r="B10" s="456">
        <v>293.89999999999998</v>
      </c>
      <c r="C10" s="456">
        <v>409.9</v>
      </c>
      <c r="D10" s="455">
        <v>290</v>
      </c>
      <c r="E10" s="456">
        <v>405</v>
      </c>
      <c r="F10" s="456">
        <v>140</v>
      </c>
      <c r="G10" s="456">
        <v>2</v>
      </c>
      <c r="H10" s="456">
        <v>2.5</v>
      </c>
      <c r="I10" s="456">
        <v>126</v>
      </c>
      <c r="J10" s="455">
        <v>0.9</v>
      </c>
      <c r="K10" s="455">
        <v>0.9</v>
      </c>
      <c r="L10" s="456">
        <v>98</v>
      </c>
      <c r="M10" s="455">
        <v>1</v>
      </c>
      <c r="N10" s="455">
        <v>1.5</v>
      </c>
      <c r="O10" s="456">
        <v>150</v>
      </c>
      <c r="P10" s="487">
        <v>2018</v>
      </c>
    </row>
    <row r="11" spans="1:16" ht="46.5" customHeight="1">
      <c r="A11" s="425">
        <v>2019</v>
      </c>
      <c r="B11" s="456">
        <v>293.5</v>
      </c>
      <c r="C11" s="456">
        <v>468.1</v>
      </c>
      <c r="D11" s="455">
        <v>290</v>
      </c>
      <c r="E11" s="456">
        <v>464</v>
      </c>
      <c r="F11" s="456">
        <v>160</v>
      </c>
      <c r="G11" s="456">
        <v>1.8</v>
      </c>
      <c r="H11" s="456">
        <v>2.1</v>
      </c>
      <c r="I11" s="456">
        <v>117</v>
      </c>
      <c r="J11" s="455">
        <v>0.8</v>
      </c>
      <c r="K11" s="455">
        <v>0.7</v>
      </c>
      <c r="L11" s="456">
        <v>88</v>
      </c>
      <c r="M11" s="455">
        <v>0.9</v>
      </c>
      <c r="N11" s="455">
        <v>1.3</v>
      </c>
      <c r="O11" s="456">
        <v>144</v>
      </c>
      <c r="P11" s="487">
        <v>2019</v>
      </c>
    </row>
    <row r="12" spans="1:16" s="814" customFormat="1" ht="46.5" customHeight="1">
      <c r="A12" s="425">
        <v>2020</v>
      </c>
      <c r="B12" s="456">
        <v>232.5</v>
      </c>
      <c r="C12" s="456">
        <f>E12+H12+K12+N12</f>
        <v>435.70000000000005</v>
      </c>
      <c r="D12" s="455">
        <v>228.9</v>
      </c>
      <c r="E12" s="456">
        <v>431.6</v>
      </c>
      <c r="F12" s="456">
        <f>E12/D12*100</f>
        <v>188.55395369156838</v>
      </c>
      <c r="G12" s="456">
        <v>1.8</v>
      </c>
      <c r="H12" s="456">
        <v>2.1</v>
      </c>
      <c r="I12" s="456">
        <v>117</v>
      </c>
      <c r="J12" s="455">
        <v>0.8</v>
      </c>
      <c r="K12" s="455">
        <v>0.7</v>
      </c>
      <c r="L12" s="456">
        <v>88</v>
      </c>
      <c r="M12" s="455">
        <v>1</v>
      </c>
      <c r="N12" s="455">
        <v>1.3</v>
      </c>
      <c r="O12" s="456">
        <f>N12/M12*100</f>
        <v>130</v>
      </c>
      <c r="P12" s="487">
        <v>2020</v>
      </c>
    </row>
    <row r="13" spans="1:16" s="814" customFormat="1" ht="46.5" customHeight="1">
      <c r="A13" s="425">
        <v>2021</v>
      </c>
      <c r="B13" s="456">
        <v>263.60000000000002</v>
      </c>
      <c r="C13" s="456">
        <v>420.09999999999997</v>
      </c>
      <c r="D13" s="455">
        <v>260</v>
      </c>
      <c r="E13" s="456">
        <v>416</v>
      </c>
      <c r="F13" s="456">
        <v>160</v>
      </c>
      <c r="G13" s="456">
        <v>1.8</v>
      </c>
      <c r="H13" s="456">
        <v>2</v>
      </c>
      <c r="I13" s="456">
        <v>115</v>
      </c>
      <c r="J13" s="455">
        <v>0.8</v>
      </c>
      <c r="K13" s="455">
        <v>0.7</v>
      </c>
      <c r="L13" s="456">
        <v>88</v>
      </c>
      <c r="M13" s="455">
        <v>1</v>
      </c>
      <c r="N13" s="455">
        <v>1.4</v>
      </c>
      <c r="O13" s="456">
        <v>140</v>
      </c>
      <c r="P13" s="487">
        <v>2021</v>
      </c>
    </row>
    <row r="14" spans="1:16" s="814" customFormat="1" ht="46.5" customHeight="1">
      <c r="A14" s="425">
        <v>2022</v>
      </c>
      <c r="B14" s="456">
        <v>252.21</v>
      </c>
      <c r="C14" s="456">
        <v>486.2</v>
      </c>
      <c r="D14" s="455">
        <v>236.5</v>
      </c>
      <c r="E14" s="456">
        <v>381</v>
      </c>
      <c r="F14" s="456">
        <v>161</v>
      </c>
      <c r="G14" s="456">
        <v>1.31</v>
      </c>
      <c r="H14" s="456">
        <v>1.7</v>
      </c>
      <c r="I14" s="456">
        <v>130</v>
      </c>
      <c r="J14" s="455">
        <v>0.9</v>
      </c>
      <c r="K14" s="455">
        <v>0.5</v>
      </c>
      <c r="L14" s="456">
        <v>55.5</v>
      </c>
      <c r="M14" s="455">
        <v>13.5</v>
      </c>
      <c r="N14" s="455">
        <v>103</v>
      </c>
      <c r="O14" s="456">
        <v>762.9</v>
      </c>
      <c r="P14" s="487">
        <v>2022</v>
      </c>
    </row>
    <row r="15" spans="1:16" s="814" customFormat="1" ht="46.5" customHeight="1">
      <c r="A15" s="1033">
        <v>2023</v>
      </c>
      <c r="B15" s="1034">
        <v>231.87999999999997</v>
      </c>
      <c r="C15" s="1034">
        <v>396.1</v>
      </c>
      <c r="D15" s="1035">
        <v>228.14</v>
      </c>
      <c r="E15" s="1034">
        <v>392</v>
      </c>
      <c r="F15" s="1034">
        <v>171.82431840098187</v>
      </c>
      <c r="G15" s="1034">
        <v>1.35</v>
      </c>
      <c r="H15" s="1034">
        <v>1.7</v>
      </c>
      <c r="I15" s="1034">
        <v>125.92592592592591</v>
      </c>
      <c r="J15" s="1035">
        <v>0.89</v>
      </c>
      <c r="K15" s="1035">
        <v>0.52</v>
      </c>
      <c r="L15" s="1034">
        <v>58.426966292134829</v>
      </c>
      <c r="M15" s="1035">
        <v>1.5</v>
      </c>
      <c r="N15" s="1035">
        <v>1.93</v>
      </c>
      <c r="O15" s="1034">
        <v>128.66666666666666</v>
      </c>
      <c r="P15" s="1039">
        <v>2023</v>
      </c>
    </row>
    <row r="16" spans="1:16" s="491" customFormat="1" ht="14.1" customHeight="1">
      <c r="A16" s="304" t="s">
        <v>392</v>
      </c>
      <c r="B16" s="488"/>
      <c r="C16" s="488"/>
      <c r="D16" s="488"/>
      <c r="E16" s="489"/>
      <c r="F16" s="488"/>
      <c r="G16" s="488"/>
      <c r="H16" s="489"/>
      <c r="I16" s="488"/>
      <c r="J16" s="490"/>
      <c r="K16" s="489"/>
      <c r="L16" s="489"/>
      <c r="M16" s="488"/>
      <c r="N16" s="489"/>
      <c r="O16" s="488"/>
      <c r="P16" s="306" t="s">
        <v>406</v>
      </c>
    </row>
    <row r="17" ht="30" customHeight="1"/>
  </sheetData>
  <mergeCells count="9">
    <mergeCell ref="K4:L4"/>
    <mergeCell ref="N4:O4"/>
    <mergeCell ref="H4:I4"/>
    <mergeCell ref="E4:F4"/>
    <mergeCell ref="B3:C3"/>
    <mergeCell ref="D3:F3"/>
    <mergeCell ref="G3:I3"/>
    <mergeCell ref="J3:L3"/>
    <mergeCell ref="M3:O3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SheetLayoutView="100" workbookViewId="0">
      <pane xSplit="1" ySplit="5" topLeftCell="B6" activePane="bottomRight" state="frozen"/>
      <selection activeCell="L33" sqref="L33"/>
      <selection pane="topRight" activeCell="L33" sqref="L33"/>
      <selection pane="bottomLeft" activeCell="L33" sqref="L33"/>
      <selection pane="bottomRight" activeCell="B15" sqref="B15"/>
    </sheetView>
  </sheetViews>
  <sheetFormatPr defaultRowHeight="12"/>
  <cols>
    <col min="1" max="1" width="14.375" style="524" customWidth="1"/>
    <col min="2" max="3" width="15.125" style="525" customWidth="1"/>
    <col min="4" max="4" width="15.125" style="526" customWidth="1"/>
    <col min="5" max="5" width="15.125" style="527" customWidth="1"/>
    <col min="6" max="6" width="15.125" style="525" customWidth="1"/>
    <col min="7" max="7" width="15.125" style="528" customWidth="1"/>
    <col min="8" max="9" width="15.125" style="525" customWidth="1"/>
    <col min="10" max="10" width="14.375" style="524" customWidth="1"/>
    <col min="11" max="16384" width="9" style="503"/>
  </cols>
  <sheetData>
    <row r="1" spans="1:10" s="498" customFormat="1" ht="20.100000000000001" customHeight="1">
      <c r="A1" s="495" t="s">
        <v>173</v>
      </c>
      <c r="B1" s="496"/>
      <c r="C1" s="496"/>
      <c r="D1" s="495"/>
      <c r="E1" s="497"/>
      <c r="F1" s="496" t="s">
        <v>174</v>
      </c>
      <c r="G1" s="496"/>
      <c r="H1" s="496"/>
      <c r="I1" s="496"/>
      <c r="J1" s="495"/>
    </row>
    <row r="2" spans="1:10" ht="20.100000000000001" customHeight="1" thickBot="1">
      <c r="A2" s="413" t="s">
        <v>18</v>
      </c>
      <c r="B2" s="499"/>
      <c r="C2" s="499"/>
      <c r="D2" s="500"/>
      <c r="E2" s="501"/>
      <c r="F2" s="499"/>
      <c r="G2" s="502"/>
      <c r="H2" s="499"/>
      <c r="I2" s="499"/>
      <c r="J2" s="382" t="s">
        <v>252</v>
      </c>
    </row>
    <row r="3" spans="1:10" s="504" customFormat="1" ht="21" customHeight="1" thickTop="1">
      <c r="A3" s="1084" t="s">
        <v>123</v>
      </c>
      <c r="B3" s="1084" t="s">
        <v>115</v>
      </c>
      <c r="C3" s="1084"/>
      <c r="D3" s="1084" t="s">
        <v>356</v>
      </c>
      <c r="E3" s="1084"/>
      <c r="F3" s="894" t="s">
        <v>357</v>
      </c>
      <c r="G3" s="1084" t="s">
        <v>175</v>
      </c>
      <c r="H3" s="1084"/>
      <c r="I3" s="1084"/>
      <c r="J3" s="1084" t="s">
        <v>72</v>
      </c>
    </row>
    <row r="4" spans="1:10" s="504" customFormat="1" ht="30" customHeight="1">
      <c r="A4" s="1084"/>
      <c r="B4" s="899" t="s">
        <v>21</v>
      </c>
      <c r="C4" s="1084" t="s">
        <v>300</v>
      </c>
      <c r="D4" s="505" t="s">
        <v>22</v>
      </c>
      <c r="E4" s="1084" t="s">
        <v>81</v>
      </c>
      <c r="F4" s="1084"/>
      <c r="G4" s="506" t="s">
        <v>15</v>
      </c>
      <c r="H4" s="1084" t="s">
        <v>81</v>
      </c>
      <c r="I4" s="1084"/>
      <c r="J4" s="1084"/>
    </row>
    <row r="5" spans="1:10" s="504" customFormat="1" ht="30" customHeight="1">
      <c r="A5" s="1084"/>
      <c r="B5" s="847" t="s">
        <v>14</v>
      </c>
      <c r="C5" s="1084"/>
      <c r="D5" s="903" t="s">
        <v>14</v>
      </c>
      <c r="E5" s="847" t="s">
        <v>17</v>
      </c>
      <c r="F5" s="507" t="s">
        <v>106</v>
      </c>
      <c r="G5" s="847" t="s">
        <v>14</v>
      </c>
      <c r="H5" s="295" t="s">
        <v>17</v>
      </c>
      <c r="I5" s="507" t="s">
        <v>106</v>
      </c>
      <c r="J5" s="1084"/>
    </row>
    <row r="6" spans="1:10" ht="44.45" customHeight="1">
      <c r="A6" s="513">
        <v>2014</v>
      </c>
      <c r="B6" s="456">
        <f>SUM(D6+G6)</f>
        <v>76.22999999999999</v>
      </c>
      <c r="C6" s="456">
        <v>1200.4264800000001</v>
      </c>
      <c r="D6" s="508">
        <v>58.41</v>
      </c>
      <c r="E6" s="509">
        <v>821.12777999999992</v>
      </c>
      <c r="F6" s="456">
        <v>1405.8</v>
      </c>
      <c r="G6" s="510">
        <v>17.82</v>
      </c>
      <c r="H6" s="511">
        <v>379.29870000000005</v>
      </c>
      <c r="I6" s="456">
        <v>2128.5</v>
      </c>
      <c r="J6" s="512">
        <v>2014</v>
      </c>
    </row>
    <row r="7" spans="1:10" ht="44.45" customHeight="1">
      <c r="A7" s="513">
        <v>2015</v>
      </c>
      <c r="B7" s="456">
        <f>SUM(D7+G7)</f>
        <v>141.9</v>
      </c>
      <c r="C7" s="456">
        <v>2535</v>
      </c>
      <c r="D7" s="508">
        <v>83.5</v>
      </c>
      <c r="E7" s="509">
        <v>1260</v>
      </c>
      <c r="F7" s="456">
        <v>1508.3</v>
      </c>
      <c r="G7" s="510">
        <v>58.4</v>
      </c>
      <c r="H7" s="511">
        <v>1275</v>
      </c>
      <c r="I7" s="456">
        <v>2182.1</v>
      </c>
      <c r="J7" s="512">
        <v>2015</v>
      </c>
    </row>
    <row r="8" spans="1:10" ht="44.45" customHeight="1">
      <c r="A8" s="513">
        <v>2016</v>
      </c>
      <c r="B8" s="456">
        <f>SUM(D8+G8)</f>
        <v>141.5</v>
      </c>
      <c r="C8" s="456">
        <v>2351.1</v>
      </c>
      <c r="D8" s="508">
        <v>83.1</v>
      </c>
      <c r="E8" s="509">
        <v>1076.0999999999999</v>
      </c>
      <c r="F8" s="456">
        <v>1295</v>
      </c>
      <c r="G8" s="510">
        <v>58.4</v>
      </c>
      <c r="H8" s="511">
        <v>1275</v>
      </c>
      <c r="I8" s="456">
        <v>2182.1</v>
      </c>
      <c r="J8" s="512">
        <v>2016</v>
      </c>
    </row>
    <row r="9" spans="1:10" ht="44.45" customHeight="1">
      <c r="A9" s="513">
        <v>2017</v>
      </c>
      <c r="B9" s="456">
        <v>141.19999999999999</v>
      </c>
      <c r="C9" s="456">
        <v>2399.4</v>
      </c>
      <c r="D9" s="508">
        <v>89.92</v>
      </c>
      <c r="E9" s="509">
        <v>1280.4000000000001</v>
      </c>
      <c r="F9" s="456">
        <v>1424</v>
      </c>
      <c r="G9" s="510">
        <v>51.25</v>
      </c>
      <c r="H9" s="511">
        <v>1119</v>
      </c>
      <c r="I9" s="456">
        <v>2183</v>
      </c>
      <c r="J9" s="512">
        <v>2017</v>
      </c>
    </row>
    <row r="10" spans="1:10" ht="44.45" customHeight="1">
      <c r="A10" s="513">
        <v>2018</v>
      </c>
      <c r="B10" s="456">
        <v>67.599999999999994</v>
      </c>
      <c r="C10" s="456">
        <v>2166</v>
      </c>
      <c r="D10" s="508">
        <v>85</v>
      </c>
      <c r="E10" s="509">
        <v>1310</v>
      </c>
      <c r="F10" s="456">
        <v>1541</v>
      </c>
      <c r="G10" s="510">
        <v>50.1</v>
      </c>
      <c r="H10" s="511">
        <v>856</v>
      </c>
      <c r="I10" s="456">
        <v>1709</v>
      </c>
      <c r="J10" s="512">
        <v>2018</v>
      </c>
    </row>
    <row r="11" spans="1:10" ht="44.45" customHeight="1">
      <c r="A11" s="513">
        <v>2019</v>
      </c>
      <c r="B11" s="456">
        <v>133</v>
      </c>
      <c r="C11" s="456">
        <v>2099</v>
      </c>
      <c r="D11" s="508">
        <v>84.9</v>
      </c>
      <c r="E11" s="509">
        <v>1301</v>
      </c>
      <c r="F11" s="456">
        <v>1532</v>
      </c>
      <c r="G11" s="510">
        <v>48.1</v>
      </c>
      <c r="H11" s="511">
        <v>798</v>
      </c>
      <c r="I11" s="456">
        <v>1659</v>
      </c>
      <c r="J11" s="512">
        <v>2019</v>
      </c>
    </row>
    <row r="12" spans="1:10" s="815" customFormat="1" ht="44.45" customHeight="1">
      <c r="A12" s="513">
        <v>2020</v>
      </c>
      <c r="B12" s="456">
        <f>D12+G12</f>
        <v>130.6</v>
      </c>
      <c r="C12" s="456">
        <f>E12+H12</f>
        <v>2163.1</v>
      </c>
      <c r="D12" s="508">
        <v>88.6</v>
      </c>
      <c r="E12" s="509">
        <v>1143.0999999999999</v>
      </c>
      <c r="F12" s="456">
        <f>E12/D12*100</f>
        <v>1290.1805869074492</v>
      </c>
      <c r="G12" s="510">
        <v>42</v>
      </c>
      <c r="H12" s="511">
        <v>1020</v>
      </c>
      <c r="I12" s="456">
        <f>H12/G12*100</f>
        <v>2428.5714285714284</v>
      </c>
      <c r="J12" s="512">
        <v>2020</v>
      </c>
    </row>
    <row r="13" spans="1:10" s="815" customFormat="1" ht="44.45" customHeight="1">
      <c r="A13" s="513">
        <v>2021</v>
      </c>
      <c r="B13" s="456">
        <v>130.6</v>
      </c>
      <c r="C13" s="456">
        <v>2163.6</v>
      </c>
      <c r="D13" s="508">
        <v>88.6</v>
      </c>
      <c r="E13" s="509">
        <v>1160.5999999999999</v>
      </c>
      <c r="F13" s="456">
        <v>1310</v>
      </c>
      <c r="G13" s="510">
        <v>42</v>
      </c>
      <c r="H13" s="511">
        <v>1003</v>
      </c>
      <c r="I13" s="456">
        <v>2390</v>
      </c>
      <c r="J13" s="512">
        <v>2021</v>
      </c>
    </row>
    <row r="14" spans="1:10" s="815" customFormat="1" ht="44.45" customHeight="1">
      <c r="A14" s="513">
        <v>2022</v>
      </c>
      <c r="B14" s="456">
        <v>125.85</v>
      </c>
      <c r="C14" s="456">
        <v>1961</v>
      </c>
      <c r="D14" s="508">
        <v>87.33</v>
      </c>
      <c r="E14" s="509">
        <v>1149</v>
      </c>
      <c r="F14" s="456">
        <v>1316.1</v>
      </c>
      <c r="G14" s="510">
        <v>38.520000000000003</v>
      </c>
      <c r="H14" s="511">
        <v>812</v>
      </c>
      <c r="I14" s="456">
        <v>2109</v>
      </c>
      <c r="J14" s="512">
        <v>2022</v>
      </c>
    </row>
    <row r="15" spans="1:10" s="815" customFormat="1" ht="44.45" customHeight="1">
      <c r="A15" s="1040">
        <v>2023</v>
      </c>
      <c r="B15" s="1034">
        <v>120.68</v>
      </c>
      <c r="C15" s="1034">
        <v>1971</v>
      </c>
      <c r="D15" s="1041">
        <v>82.34</v>
      </c>
      <c r="E15" s="1042">
        <v>1121</v>
      </c>
      <c r="F15" s="1034">
        <v>1361.4282244352682</v>
      </c>
      <c r="G15" s="1043">
        <v>38.340000000000003</v>
      </c>
      <c r="H15" s="1044">
        <v>850</v>
      </c>
      <c r="I15" s="1034">
        <v>2217.0057381324982</v>
      </c>
      <c r="J15" s="1045">
        <v>2023</v>
      </c>
    </row>
    <row r="16" spans="1:10" s="518" customFormat="1" ht="14.1" customHeight="1">
      <c r="A16" s="304" t="s">
        <v>392</v>
      </c>
      <c r="B16" s="304"/>
      <c r="C16" s="514"/>
      <c r="D16" s="515"/>
      <c r="E16" s="516"/>
      <c r="F16" s="514"/>
      <c r="G16" s="517"/>
      <c r="H16" s="514"/>
      <c r="I16" s="514"/>
      <c r="J16" s="306" t="s">
        <v>406</v>
      </c>
    </row>
    <row r="17" spans="1:10" s="518" customFormat="1" ht="16.5" customHeight="1">
      <c r="A17" s="519"/>
      <c r="B17" s="520"/>
      <c r="C17" s="520"/>
      <c r="D17" s="521"/>
      <c r="E17" s="522"/>
      <c r="F17" s="520"/>
      <c r="G17" s="523"/>
      <c r="H17" s="520"/>
      <c r="I17" s="520"/>
      <c r="J17" s="519"/>
    </row>
    <row r="18" spans="1:10" ht="16.5" customHeight="1"/>
    <row r="19" spans="1:10" s="529" customFormat="1" ht="80.099999999999994" customHeight="1">
      <c r="A19" s="524"/>
      <c r="B19" s="525"/>
      <c r="C19" s="525"/>
      <c r="D19" s="526"/>
      <c r="E19" s="527"/>
      <c r="F19" s="525"/>
      <c r="G19" s="528"/>
      <c r="H19" s="525"/>
      <c r="I19" s="525"/>
      <c r="J19" s="524"/>
    </row>
    <row r="20" spans="1:10" ht="15.75" customHeight="1"/>
    <row r="21" spans="1:10" ht="15.75" customHeight="1"/>
  </sheetData>
  <mergeCells count="8">
    <mergeCell ref="A3:A5"/>
    <mergeCell ref="B3:C3"/>
    <mergeCell ref="D3:E3"/>
    <mergeCell ref="C4:C5"/>
    <mergeCell ref="J3:J5"/>
    <mergeCell ref="G3:I3"/>
    <mergeCell ref="H4:I4"/>
    <mergeCell ref="E4:F4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77" orientation="portrait" r:id="rId1"/>
  <headerFooter alignWithMargins="0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view="pageBreakPreview" workbookViewId="0">
      <selection activeCell="N25" sqref="N25"/>
    </sheetView>
  </sheetViews>
  <sheetFormatPr defaultRowHeight="15.75"/>
  <cols>
    <col min="1" max="1" width="5.625" style="583" customWidth="1"/>
    <col min="2" max="2" width="5.375" style="584" customWidth="1"/>
    <col min="3" max="3" width="8.25" style="585" customWidth="1"/>
    <col min="4" max="4" width="4.25" style="584" customWidth="1"/>
    <col min="5" max="5" width="7.375" style="585" customWidth="1"/>
    <col min="6" max="6" width="5.75" style="586" customWidth="1"/>
    <col min="7" max="7" width="4.5" style="584" customWidth="1"/>
    <col min="8" max="8" width="8.75" style="585" customWidth="1"/>
    <col min="9" max="9" width="5.125" style="586" customWidth="1"/>
    <col min="10" max="10" width="4.5" style="584" customWidth="1"/>
    <col min="11" max="11" width="8" style="585" customWidth="1"/>
    <col min="12" max="12" width="5.625" style="587" customWidth="1"/>
    <col min="13" max="19" width="6.5" style="545" customWidth="1"/>
    <col min="20" max="20" width="7.75" style="545" customWidth="1"/>
    <col min="21" max="24" width="6.5" style="545" customWidth="1"/>
    <col min="25" max="16384" width="9" style="545"/>
  </cols>
  <sheetData>
    <row r="1" spans="1:25" s="535" customFormat="1" ht="20.100000000000001" customHeight="1">
      <c r="A1" s="530" t="s">
        <v>373</v>
      </c>
      <c r="B1" s="531"/>
      <c r="C1" s="531"/>
      <c r="D1" s="530"/>
      <c r="E1" s="531"/>
      <c r="F1" s="532"/>
      <c r="G1" s="530"/>
      <c r="H1" s="531"/>
      <c r="I1" s="532"/>
      <c r="J1" s="533"/>
      <c r="K1" s="531"/>
      <c r="L1" s="534"/>
      <c r="M1" s="1084" t="s">
        <v>371</v>
      </c>
      <c r="N1" s="1084"/>
      <c r="O1" s="1084"/>
      <c r="P1" s="1084"/>
      <c r="Q1" s="1084"/>
      <c r="R1" s="1084"/>
      <c r="S1" s="1084"/>
      <c r="T1" s="1084"/>
      <c r="U1" s="1084"/>
      <c r="V1" s="1084"/>
      <c r="W1" s="1084"/>
      <c r="X1" s="1084"/>
      <c r="Y1" s="1084"/>
    </row>
    <row r="2" spans="1:25" s="535" customFormat="1" ht="20.100000000000001" customHeight="1">
      <c r="A2" s="530"/>
      <c r="B2" s="530"/>
      <c r="C2" s="533"/>
      <c r="D2" s="530"/>
      <c r="E2" s="531"/>
      <c r="F2" s="532"/>
      <c r="G2" s="530"/>
      <c r="H2" s="531"/>
      <c r="I2" s="532"/>
      <c r="J2" s="531"/>
      <c r="K2" s="530"/>
      <c r="L2" s="536"/>
      <c r="M2" s="530"/>
      <c r="N2" s="495"/>
      <c r="O2" s="537"/>
      <c r="P2" s="537"/>
      <c r="Q2" s="537"/>
      <c r="R2" s="537"/>
      <c r="S2" s="537"/>
      <c r="T2" s="538"/>
      <c r="U2" s="538"/>
      <c r="V2" s="538"/>
    </row>
    <row r="3" spans="1:25" ht="20.100000000000001" customHeight="1" thickBot="1">
      <c r="A3" s="539" t="s">
        <v>250</v>
      </c>
      <c r="B3" s="540"/>
      <c r="C3" s="541"/>
      <c r="D3" s="540"/>
      <c r="E3" s="540"/>
      <c r="F3" s="542"/>
      <c r="G3" s="540"/>
      <c r="H3" s="541"/>
      <c r="I3" s="542"/>
      <c r="J3" s="540"/>
      <c r="K3" s="541"/>
      <c r="L3" s="543"/>
      <c r="M3" s="539"/>
      <c r="N3" s="501"/>
      <c r="O3" s="499"/>
      <c r="P3" s="499"/>
      <c r="Q3" s="502"/>
      <c r="R3" s="499"/>
      <c r="S3" s="544"/>
      <c r="T3" s="499"/>
      <c r="U3" s="499"/>
      <c r="V3" s="543"/>
      <c r="Y3" s="543" t="s">
        <v>23</v>
      </c>
    </row>
    <row r="4" spans="1:25" ht="20.100000000000001" customHeight="1" thickTop="1">
      <c r="A4" s="1084" t="s">
        <v>359</v>
      </c>
      <c r="B4" s="1084" t="s">
        <v>382</v>
      </c>
      <c r="C4" s="1084"/>
      <c r="D4" s="1084"/>
      <c r="E4" s="1084"/>
      <c r="F4" s="1084"/>
      <c r="G4" s="1084"/>
      <c r="H4" s="1084"/>
      <c r="I4" s="1084"/>
      <c r="J4" s="1084"/>
      <c r="K4" s="1084"/>
      <c r="L4" s="1084"/>
      <c r="M4" s="1084" t="s">
        <v>382</v>
      </c>
      <c r="N4" s="1084"/>
      <c r="O4" s="1084"/>
      <c r="P4" s="1084"/>
      <c r="Q4" s="1084"/>
      <c r="R4" s="1084"/>
      <c r="S4" s="1084"/>
      <c r="T4" s="1084"/>
      <c r="U4" s="1084"/>
      <c r="V4" s="1084"/>
      <c r="W4" s="1084"/>
      <c r="X4" s="1084"/>
      <c r="Y4" s="1084" t="s">
        <v>25</v>
      </c>
    </row>
    <row r="5" spans="1:25" ht="20.100000000000001" customHeight="1">
      <c r="A5" s="1084"/>
      <c r="B5" s="1084" t="s">
        <v>412</v>
      </c>
      <c r="C5" s="1084"/>
      <c r="D5" s="546" t="s">
        <v>370</v>
      </c>
      <c r="E5" s="547"/>
      <c r="F5" s="548"/>
      <c r="G5" s="549" t="s">
        <v>369</v>
      </c>
      <c r="H5" s="547"/>
      <c r="I5" s="548"/>
      <c r="J5" s="1084" t="s">
        <v>368</v>
      </c>
      <c r="K5" s="1084"/>
      <c r="L5" s="1084"/>
      <c r="M5" s="550" t="s">
        <v>366</v>
      </c>
      <c r="N5" s="551"/>
      <c r="O5" s="548"/>
      <c r="P5" s="549" t="s">
        <v>365</v>
      </c>
      <c r="Q5" s="547"/>
      <c r="R5" s="548"/>
      <c r="S5" s="549" t="s">
        <v>364</v>
      </c>
      <c r="T5" s="547"/>
      <c r="U5" s="548"/>
      <c r="V5" s="549" t="s">
        <v>116</v>
      </c>
      <c r="W5" s="547"/>
      <c r="X5" s="548"/>
      <c r="Y5" s="1084"/>
    </row>
    <row r="6" spans="1:25" ht="20.100000000000001" customHeight="1">
      <c r="A6" s="1084" t="s">
        <v>0</v>
      </c>
      <c r="B6" s="552" t="s">
        <v>26</v>
      </c>
      <c r="C6" s="553" t="s">
        <v>20</v>
      </c>
      <c r="D6" s="554" t="s">
        <v>26</v>
      </c>
      <c r="E6" s="1084" t="s">
        <v>20</v>
      </c>
      <c r="F6" s="1084"/>
      <c r="G6" s="554" t="s">
        <v>26</v>
      </c>
      <c r="H6" s="1084" t="s">
        <v>20</v>
      </c>
      <c r="I6" s="1084"/>
      <c r="J6" s="554" t="s">
        <v>26</v>
      </c>
      <c r="K6" s="1084" t="s">
        <v>20</v>
      </c>
      <c r="L6" s="1084"/>
      <c r="M6" s="555" t="s">
        <v>26</v>
      </c>
      <c r="N6" s="1084" t="s">
        <v>20</v>
      </c>
      <c r="O6" s="1084"/>
      <c r="P6" s="554" t="s">
        <v>26</v>
      </c>
      <c r="Q6" s="1084" t="s">
        <v>20</v>
      </c>
      <c r="R6" s="1084"/>
      <c r="S6" s="554" t="s">
        <v>26</v>
      </c>
      <c r="T6" s="1084" t="s">
        <v>20</v>
      </c>
      <c r="U6" s="1084"/>
      <c r="V6" s="554" t="s">
        <v>26</v>
      </c>
      <c r="W6" s="1084" t="s">
        <v>20</v>
      </c>
      <c r="X6" s="1084"/>
      <c r="Y6" s="1084" t="s">
        <v>0</v>
      </c>
    </row>
    <row r="7" spans="1:25" s="559" customFormat="1" ht="20.100000000000001" customHeight="1">
      <c r="A7" s="1084"/>
      <c r="B7" s="848" t="s">
        <v>14</v>
      </c>
      <c r="C7" s="556" t="s">
        <v>17</v>
      </c>
      <c r="D7" s="849" t="s">
        <v>14</v>
      </c>
      <c r="E7" s="850" t="s">
        <v>17</v>
      </c>
      <c r="F7" s="557" t="s">
        <v>106</v>
      </c>
      <c r="G7" s="849" t="s">
        <v>14</v>
      </c>
      <c r="H7" s="850" t="s">
        <v>17</v>
      </c>
      <c r="I7" s="557" t="s">
        <v>106</v>
      </c>
      <c r="J7" s="849" t="s">
        <v>14</v>
      </c>
      <c r="K7" s="851" t="s">
        <v>17</v>
      </c>
      <c r="L7" s="557" t="s">
        <v>106</v>
      </c>
      <c r="M7" s="852" t="s">
        <v>14</v>
      </c>
      <c r="N7" s="558" t="s">
        <v>17</v>
      </c>
      <c r="O7" s="557" t="s">
        <v>106</v>
      </c>
      <c r="P7" s="849" t="s">
        <v>14</v>
      </c>
      <c r="Q7" s="850" t="s">
        <v>17</v>
      </c>
      <c r="R7" s="557" t="s">
        <v>106</v>
      </c>
      <c r="S7" s="849" t="s">
        <v>14</v>
      </c>
      <c r="T7" s="850" t="s">
        <v>17</v>
      </c>
      <c r="U7" s="557" t="s">
        <v>106</v>
      </c>
      <c r="V7" s="849" t="s">
        <v>14</v>
      </c>
      <c r="W7" s="850" t="s">
        <v>17</v>
      </c>
      <c r="X7" s="557" t="s">
        <v>106</v>
      </c>
      <c r="Y7" s="1084"/>
    </row>
    <row r="8" spans="1:25" s="576" customFormat="1" ht="19.350000000000001" customHeight="1">
      <c r="A8" s="575">
        <v>2014</v>
      </c>
      <c r="B8" s="560">
        <f t="shared" ref="B8:C10" si="0">SUM(D8+G8+J8+M8+P8+S8+V8)</f>
        <v>180.03100000000001</v>
      </c>
      <c r="C8" s="561">
        <f t="shared" si="0"/>
        <v>6331.0270721000006</v>
      </c>
      <c r="D8" s="572">
        <v>0</v>
      </c>
      <c r="E8" s="572">
        <v>0</v>
      </c>
      <c r="F8" s="573">
        <v>0</v>
      </c>
      <c r="G8" s="562">
        <v>1</v>
      </c>
      <c r="H8" s="565">
        <v>20</v>
      </c>
      <c r="I8" s="564">
        <v>2000</v>
      </c>
      <c r="J8" s="562">
        <v>13.8</v>
      </c>
      <c r="K8" s="562">
        <v>386.4</v>
      </c>
      <c r="L8" s="566">
        <v>2800</v>
      </c>
      <c r="M8" s="567">
        <v>49.005000000000003</v>
      </c>
      <c r="N8" s="568">
        <v>1822.221522</v>
      </c>
      <c r="O8" s="569">
        <v>3718.44</v>
      </c>
      <c r="P8" s="570">
        <v>2.7719999999999998</v>
      </c>
      <c r="Q8" s="563">
        <v>105.07848119999998</v>
      </c>
      <c r="R8" s="569">
        <v>3790.71</v>
      </c>
      <c r="S8" s="561">
        <v>90.387</v>
      </c>
      <c r="T8" s="563">
        <v>3124.7508996000001</v>
      </c>
      <c r="U8" s="569">
        <v>3457.08</v>
      </c>
      <c r="V8" s="561">
        <v>23.067</v>
      </c>
      <c r="W8" s="571">
        <v>872.57616930000006</v>
      </c>
      <c r="X8" s="566">
        <v>3782.79</v>
      </c>
      <c r="Y8" s="574">
        <v>2014</v>
      </c>
    </row>
    <row r="9" spans="1:25" s="576" customFormat="1" ht="19.350000000000001" customHeight="1">
      <c r="A9" s="575">
        <v>2015</v>
      </c>
      <c r="B9" s="560">
        <f t="shared" si="0"/>
        <v>204.10000000000002</v>
      </c>
      <c r="C9" s="561">
        <f t="shared" si="0"/>
        <v>10719.8</v>
      </c>
      <c r="D9" s="572">
        <v>0</v>
      </c>
      <c r="E9" s="572">
        <v>0</v>
      </c>
      <c r="F9" s="573">
        <v>0</v>
      </c>
      <c r="G9" s="562">
        <v>0.5</v>
      </c>
      <c r="H9" s="565">
        <v>10.1</v>
      </c>
      <c r="I9" s="564">
        <v>2010</v>
      </c>
      <c r="J9" s="562">
        <v>26</v>
      </c>
      <c r="K9" s="562">
        <v>741.8</v>
      </c>
      <c r="L9" s="566">
        <v>2853.1</v>
      </c>
      <c r="M9" s="567">
        <v>40.5</v>
      </c>
      <c r="N9" s="568">
        <v>2897</v>
      </c>
      <c r="O9" s="569">
        <v>7153.1</v>
      </c>
      <c r="P9" s="570">
        <v>2.2999999999999998</v>
      </c>
      <c r="Q9" s="563">
        <v>86.6</v>
      </c>
      <c r="R9" s="569">
        <v>3764.3</v>
      </c>
      <c r="S9" s="561">
        <v>112.5</v>
      </c>
      <c r="T9" s="563">
        <v>6000</v>
      </c>
      <c r="U9" s="569">
        <v>5333.3</v>
      </c>
      <c r="V9" s="561">
        <v>22.3</v>
      </c>
      <c r="W9" s="571">
        <v>984.3</v>
      </c>
      <c r="X9" s="566">
        <v>4414</v>
      </c>
      <c r="Y9" s="574">
        <v>2015</v>
      </c>
    </row>
    <row r="10" spans="1:25" s="576" customFormat="1" ht="19.350000000000001" customHeight="1">
      <c r="A10" s="575">
        <v>2016</v>
      </c>
      <c r="B10" s="560">
        <f t="shared" si="0"/>
        <v>202.5</v>
      </c>
      <c r="C10" s="561">
        <f t="shared" si="0"/>
        <v>10625.6</v>
      </c>
      <c r="D10" s="572">
        <v>0</v>
      </c>
      <c r="E10" s="572">
        <v>0</v>
      </c>
      <c r="F10" s="573">
        <v>0</v>
      </c>
      <c r="G10" s="562">
        <v>0.5</v>
      </c>
      <c r="H10" s="565">
        <v>11</v>
      </c>
      <c r="I10" s="564">
        <v>2200</v>
      </c>
      <c r="J10" s="562">
        <v>25.9</v>
      </c>
      <c r="K10" s="562">
        <v>721.9</v>
      </c>
      <c r="L10" s="566">
        <v>2774</v>
      </c>
      <c r="M10" s="567">
        <v>40</v>
      </c>
      <c r="N10" s="568">
        <v>2871.8</v>
      </c>
      <c r="O10" s="569">
        <v>7197</v>
      </c>
      <c r="P10" s="570">
        <v>2.2999999999999998</v>
      </c>
      <c r="Q10" s="563">
        <v>86.8</v>
      </c>
      <c r="R10" s="569">
        <v>3734</v>
      </c>
      <c r="S10" s="561">
        <v>111.5</v>
      </c>
      <c r="T10" s="563">
        <v>5948.6</v>
      </c>
      <c r="U10" s="569">
        <v>5195</v>
      </c>
      <c r="V10" s="561">
        <v>22.3</v>
      </c>
      <c r="W10" s="571">
        <v>985.5</v>
      </c>
      <c r="X10" s="566">
        <v>4633</v>
      </c>
      <c r="Y10" s="574">
        <v>2016</v>
      </c>
    </row>
    <row r="11" spans="1:25" s="576" customFormat="1" ht="19.350000000000001" customHeight="1">
      <c r="A11" s="575">
        <v>2017</v>
      </c>
      <c r="B11" s="560">
        <v>204.76000000000002</v>
      </c>
      <c r="C11" s="561">
        <v>10730</v>
      </c>
      <c r="D11" s="572">
        <v>0</v>
      </c>
      <c r="E11" s="572">
        <v>0</v>
      </c>
      <c r="F11" s="573">
        <v>0</v>
      </c>
      <c r="G11" s="562">
        <v>0.4</v>
      </c>
      <c r="H11" s="565">
        <v>9</v>
      </c>
      <c r="I11" s="564">
        <v>2250</v>
      </c>
      <c r="J11" s="562">
        <v>26</v>
      </c>
      <c r="K11" s="562">
        <v>725</v>
      </c>
      <c r="L11" s="566">
        <v>2788.4615384615381</v>
      </c>
      <c r="M11" s="567">
        <v>41</v>
      </c>
      <c r="N11" s="568">
        <v>2925</v>
      </c>
      <c r="O11" s="569">
        <v>7134.1463414634145</v>
      </c>
      <c r="P11" s="570">
        <v>3.36</v>
      </c>
      <c r="Q11" s="563">
        <v>120.5</v>
      </c>
      <c r="R11" s="569">
        <v>3586.3095238095239</v>
      </c>
      <c r="S11" s="561">
        <v>111.2</v>
      </c>
      <c r="T11" s="563">
        <v>5960</v>
      </c>
      <c r="U11" s="569">
        <v>5359.7122302158268</v>
      </c>
      <c r="V11" s="561">
        <v>22.8</v>
      </c>
      <c r="W11" s="571">
        <v>990.5</v>
      </c>
      <c r="X11" s="566">
        <v>4344.2982456140353</v>
      </c>
      <c r="Y11" s="574">
        <v>2017</v>
      </c>
    </row>
    <row r="12" spans="1:25" s="576" customFormat="1" ht="19.350000000000001" customHeight="1">
      <c r="A12" s="575">
        <v>2018</v>
      </c>
      <c r="B12" s="560">
        <v>169.8</v>
      </c>
      <c r="C12" s="561">
        <v>8990.2000000000007</v>
      </c>
      <c r="D12" s="572">
        <v>0</v>
      </c>
      <c r="E12" s="572">
        <v>0</v>
      </c>
      <c r="F12" s="573">
        <v>0</v>
      </c>
      <c r="G12" s="562">
        <v>0.4</v>
      </c>
      <c r="H12" s="565">
        <v>8.6999999999999993</v>
      </c>
      <c r="I12" s="564">
        <v>2175</v>
      </c>
      <c r="J12" s="562">
        <v>13.8</v>
      </c>
      <c r="K12" s="562">
        <v>412.5</v>
      </c>
      <c r="L12" s="566">
        <v>2800</v>
      </c>
      <c r="M12" s="567">
        <v>41</v>
      </c>
      <c r="N12" s="568">
        <v>2899</v>
      </c>
      <c r="O12" s="569">
        <v>7070</v>
      </c>
      <c r="P12" s="570">
        <v>2.4</v>
      </c>
      <c r="Q12" s="563">
        <v>75</v>
      </c>
      <c r="R12" s="569">
        <v>3125</v>
      </c>
      <c r="S12" s="561">
        <v>91.88</v>
      </c>
      <c r="T12" s="563">
        <v>4750</v>
      </c>
      <c r="U12" s="569">
        <v>5170</v>
      </c>
      <c r="V12" s="561">
        <v>20.27</v>
      </c>
      <c r="W12" s="571">
        <v>845</v>
      </c>
      <c r="X12" s="566">
        <v>4169</v>
      </c>
      <c r="Y12" s="574">
        <v>2018</v>
      </c>
    </row>
    <row r="13" spans="1:25" s="576" customFormat="1" ht="19.350000000000001" customHeight="1">
      <c r="A13" s="575">
        <v>2019</v>
      </c>
      <c r="B13" s="560">
        <v>295.7</v>
      </c>
      <c r="C13" s="561">
        <v>19439.599999999999</v>
      </c>
      <c r="D13" s="572">
        <v>0</v>
      </c>
      <c r="E13" s="572">
        <v>0</v>
      </c>
      <c r="F13" s="573">
        <v>0</v>
      </c>
      <c r="G13" s="562">
        <v>0.35</v>
      </c>
      <c r="H13" s="565">
        <v>8.1</v>
      </c>
      <c r="I13" s="564">
        <v>2314</v>
      </c>
      <c r="J13" s="562">
        <v>10.5</v>
      </c>
      <c r="K13" s="562">
        <v>304.5</v>
      </c>
      <c r="L13" s="566">
        <v>2900</v>
      </c>
      <c r="M13" s="567">
        <v>74</v>
      </c>
      <c r="N13" s="568">
        <v>5291</v>
      </c>
      <c r="O13" s="569">
        <v>7150</v>
      </c>
      <c r="P13" s="570">
        <v>1.9</v>
      </c>
      <c r="Q13" s="563">
        <v>37</v>
      </c>
      <c r="R13" s="569">
        <v>1947</v>
      </c>
      <c r="S13" s="561">
        <v>157</v>
      </c>
      <c r="T13" s="563">
        <v>11147</v>
      </c>
      <c r="U13" s="569">
        <v>7100</v>
      </c>
      <c r="V13" s="561">
        <v>52</v>
      </c>
      <c r="W13" s="571">
        <v>2652</v>
      </c>
      <c r="X13" s="566">
        <v>5100</v>
      </c>
      <c r="Y13" s="574">
        <v>2019</v>
      </c>
    </row>
    <row r="14" spans="1:25" s="576" customFormat="1" ht="19.350000000000001" customHeight="1">
      <c r="A14" s="575">
        <v>2020</v>
      </c>
      <c r="B14" s="560">
        <v>229.8</v>
      </c>
      <c r="C14" s="561">
        <f>H14+K14+N14+Q14+T14+W14</f>
        <v>10929.599999999999</v>
      </c>
      <c r="D14" s="572">
        <v>0</v>
      </c>
      <c r="E14" s="572">
        <v>0</v>
      </c>
      <c r="F14" s="573">
        <v>0</v>
      </c>
      <c r="G14" s="562">
        <v>0.26</v>
      </c>
      <c r="H14" s="565">
        <v>6.1</v>
      </c>
      <c r="I14" s="564">
        <v>2346</v>
      </c>
      <c r="J14" s="562">
        <v>9.5</v>
      </c>
      <c r="K14" s="562">
        <v>250.7</v>
      </c>
      <c r="L14" s="566">
        <v>2639</v>
      </c>
      <c r="M14" s="567">
        <v>70.400000000000006</v>
      </c>
      <c r="N14" s="568">
        <v>4124</v>
      </c>
      <c r="O14" s="569">
        <v>5858</v>
      </c>
      <c r="P14" s="570">
        <v>1.7</v>
      </c>
      <c r="Q14" s="563">
        <v>33.200000000000003</v>
      </c>
      <c r="R14" s="569">
        <f>Q14/P14*100</f>
        <v>1952.9411764705883</v>
      </c>
      <c r="S14" s="561">
        <v>96.6</v>
      </c>
      <c r="T14" s="563">
        <v>3905.3</v>
      </c>
      <c r="U14" s="569">
        <v>4043</v>
      </c>
      <c r="V14" s="561">
        <v>51.3</v>
      </c>
      <c r="W14" s="571">
        <v>2610.3000000000002</v>
      </c>
      <c r="X14" s="566">
        <f>W14/V14*100</f>
        <v>5088.3040935672516</v>
      </c>
      <c r="Y14" s="574">
        <v>2020</v>
      </c>
    </row>
    <row r="15" spans="1:25" s="576" customFormat="1" ht="19.350000000000001" customHeight="1">
      <c r="A15" s="575">
        <v>2021</v>
      </c>
      <c r="B15" s="560">
        <v>236.56</v>
      </c>
      <c r="C15" s="561">
        <v>12653.900000000001</v>
      </c>
      <c r="D15" s="572">
        <v>0</v>
      </c>
      <c r="E15" s="572">
        <v>0</v>
      </c>
      <c r="F15" s="573">
        <v>0</v>
      </c>
      <c r="G15" s="562">
        <v>0.26</v>
      </c>
      <c r="H15" s="565">
        <v>6.4</v>
      </c>
      <c r="I15" s="564">
        <v>2150</v>
      </c>
      <c r="J15" s="562">
        <v>9.6999999999999993</v>
      </c>
      <c r="K15" s="562">
        <v>286.3</v>
      </c>
      <c r="L15" s="566">
        <v>2950</v>
      </c>
      <c r="M15" s="567">
        <v>76.099999999999994</v>
      </c>
      <c r="N15" s="568">
        <v>4124</v>
      </c>
      <c r="O15" s="569">
        <v>5780.2</v>
      </c>
      <c r="P15" s="570">
        <v>1.5</v>
      </c>
      <c r="Q15" s="563">
        <v>31.5</v>
      </c>
      <c r="R15" s="569">
        <v>2105</v>
      </c>
      <c r="S15" s="561">
        <v>97.5</v>
      </c>
      <c r="T15" s="563">
        <v>5538</v>
      </c>
      <c r="U15" s="569">
        <v>5680</v>
      </c>
      <c r="V15" s="561">
        <v>51.5</v>
      </c>
      <c r="W15" s="571">
        <v>2667.7</v>
      </c>
      <c r="X15" s="566">
        <v>5180</v>
      </c>
      <c r="Y15" s="574">
        <v>2021</v>
      </c>
    </row>
    <row r="16" spans="1:25" s="576" customFormat="1" ht="19.350000000000001" customHeight="1">
      <c r="A16" s="575">
        <v>2022</v>
      </c>
      <c r="B16" s="560">
        <v>217.22</v>
      </c>
      <c r="C16" s="561">
        <v>12789.08</v>
      </c>
      <c r="D16" s="572">
        <v>0</v>
      </c>
      <c r="E16" s="572">
        <v>0</v>
      </c>
      <c r="F16" s="573">
        <v>0</v>
      </c>
      <c r="G16" s="562">
        <v>0.34</v>
      </c>
      <c r="H16" s="565">
        <v>7.48</v>
      </c>
      <c r="I16" s="564">
        <v>2200</v>
      </c>
      <c r="J16" s="562">
        <v>8.3000000000000007</v>
      </c>
      <c r="K16" s="562">
        <v>224.1</v>
      </c>
      <c r="L16" s="566">
        <v>2700</v>
      </c>
      <c r="M16" s="567">
        <v>79.28</v>
      </c>
      <c r="N16" s="568">
        <v>5749</v>
      </c>
      <c r="O16" s="569">
        <v>7250.6</v>
      </c>
      <c r="P16" s="570">
        <v>2.1</v>
      </c>
      <c r="Q16" s="563">
        <v>73.900000000000006</v>
      </c>
      <c r="R16" s="569">
        <v>3602.6</v>
      </c>
      <c r="S16" s="561">
        <v>107.2</v>
      </c>
      <c r="T16" s="563">
        <v>5834.6</v>
      </c>
      <c r="U16" s="569">
        <v>5441.2</v>
      </c>
      <c r="V16" s="561">
        <v>20</v>
      </c>
      <c r="W16" s="571">
        <v>900</v>
      </c>
      <c r="X16" s="566">
        <v>4500</v>
      </c>
      <c r="Y16" s="574">
        <v>2022</v>
      </c>
    </row>
    <row r="17" spans="1:25" s="816" customFormat="1" ht="19.350000000000001" customHeight="1">
      <c r="A17" s="1046">
        <v>2023</v>
      </c>
      <c r="B17" s="1047">
        <v>198.60999999999999</v>
      </c>
      <c r="C17" s="1048">
        <v>11466.4</v>
      </c>
      <c r="D17" s="1049">
        <v>0</v>
      </c>
      <c r="E17" s="1049">
        <v>0</v>
      </c>
      <c r="F17" s="1050">
        <v>0</v>
      </c>
      <c r="G17" s="1051">
        <v>0.55000000000000004</v>
      </c>
      <c r="H17" s="1052">
        <v>12.4</v>
      </c>
      <c r="I17" s="1053">
        <v>2254.5454545454545</v>
      </c>
      <c r="J17" s="1051">
        <v>8.76</v>
      </c>
      <c r="K17" s="1051">
        <v>250</v>
      </c>
      <c r="L17" s="1054">
        <v>2853.8812785388127</v>
      </c>
      <c r="M17" s="1055">
        <v>78.87</v>
      </c>
      <c r="N17" s="1056">
        <v>5625</v>
      </c>
      <c r="O17" s="1057">
        <v>7131.9893495625711</v>
      </c>
      <c r="P17" s="1058">
        <v>1.96</v>
      </c>
      <c r="Q17" s="1059">
        <v>65</v>
      </c>
      <c r="R17" s="1057">
        <v>3316.3265306122448</v>
      </c>
      <c r="S17" s="1048">
        <v>88.52</v>
      </c>
      <c r="T17" s="1059">
        <v>4623</v>
      </c>
      <c r="U17" s="1057">
        <v>5222.5485765928606</v>
      </c>
      <c r="V17" s="1048">
        <v>19.95</v>
      </c>
      <c r="W17" s="1060">
        <v>891</v>
      </c>
      <c r="X17" s="1054">
        <v>4466.1654135338349</v>
      </c>
      <c r="Y17" s="1061">
        <v>2023</v>
      </c>
    </row>
    <row r="18" spans="1:25" ht="24.95" customHeight="1" thickBot="1">
      <c r="A18" s="307" t="s">
        <v>392</v>
      </c>
      <c r="B18" s="540"/>
      <c r="C18" s="541"/>
      <c r="D18" s="1084"/>
      <c r="E18" s="1084"/>
      <c r="F18" s="1084"/>
      <c r="G18" s="1084"/>
      <c r="H18" s="1084"/>
      <c r="I18" s="1084"/>
      <c r="J18" s="1084"/>
      <c r="K18" s="1084"/>
      <c r="L18" s="1084"/>
      <c r="M18" s="1084"/>
      <c r="N18" s="1084"/>
      <c r="O18" s="1084"/>
      <c r="P18" s="1084"/>
      <c r="Q18" s="1084"/>
      <c r="R18" s="1084"/>
      <c r="S18" s="1084"/>
      <c r="T18" s="1084"/>
      <c r="U18" s="499"/>
      <c r="V18" s="543"/>
      <c r="Y18" s="306" t="s">
        <v>406</v>
      </c>
    </row>
    <row r="19" spans="1:25" s="582" customFormat="1" ht="16.5" thickTop="1">
      <c r="A19" s="577"/>
      <c r="B19" s="578"/>
      <c r="C19" s="579"/>
      <c r="D19" s="578"/>
      <c r="E19" s="579"/>
      <c r="F19" s="580"/>
      <c r="G19" s="578"/>
      <c r="H19" s="579"/>
      <c r="I19" s="580"/>
      <c r="J19" s="578"/>
      <c r="K19" s="579"/>
      <c r="L19" s="581"/>
    </row>
  </sheetData>
  <mergeCells count="17">
    <mergeCell ref="D18:T18"/>
    <mergeCell ref="M1:Y1"/>
    <mergeCell ref="B4:L4"/>
    <mergeCell ref="M4:X4"/>
    <mergeCell ref="J5:L5"/>
    <mergeCell ref="H6:I6"/>
    <mergeCell ref="E6:F6"/>
    <mergeCell ref="A6:A7"/>
    <mergeCell ref="A4:A5"/>
    <mergeCell ref="Y4:Y5"/>
    <mergeCell ref="Y6:Y7"/>
    <mergeCell ref="K6:L6"/>
    <mergeCell ref="N6:O6"/>
    <mergeCell ref="Q6:R6"/>
    <mergeCell ref="T6:U6"/>
    <mergeCell ref="W6:X6"/>
    <mergeCell ref="B5:C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73" orientation="portrait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 지정된 범위</vt:lpstr>
      </vt:variant>
      <vt:variant>
        <vt:i4>13</vt:i4>
      </vt:variant>
    </vt:vector>
  </HeadingPairs>
  <TitlesOfParts>
    <vt:vector size="36" baseType="lpstr">
      <vt:lpstr>1.농가및농가인구</vt:lpstr>
      <vt:lpstr>2.경지면적</vt:lpstr>
      <vt:lpstr>3.농업진흥지역 지정</vt:lpstr>
      <vt:lpstr>4.식량작물생산량(정곡)(농업정책과)</vt:lpstr>
      <vt:lpstr>5.미곡(농업정책과)</vt:lpstr>
      <vt:lpstr>6.맥류, 7.잡곡(농업정책과)</vt:lpstr>
      <vt:lpstr>8.두류(농업정책과)</vt:lpstr>
      <vt:lpstr>9.서류(농업정책과)</vt:lpstr>
      <vt:lpstr>10.채소류생산량(4-1)(농업정책과)</vt:lpstr>
      <vt:lpstr>10.채소류생산량(4-2)</vt:lpstr>
      <vt:lpstr>10.채소류생산량(4-3)</vt:lpstr>
      <vt:lpstr>10.채소류생산량(4-4)</vt:lpstr>
      <vt:lpstr>11.특용작물생산량(농업정책과)</vt:lpstr>
      <vt:lpstr>12.과실류생산량(농업정책과)</vt:lpstr>
      <vt:lpstr>13.공공비축 미곡 매입실적</vt:lpstr>
      <vt:lpstr>14.정부관리양곡(조곡)보관창고</vt:lpstr>
      <vt:lpstr>13.농업협동조합</vt:lpstr>
      <vt:lpstr>14. 농업용기계보유</vt:lpstr>
      <vt:lpstr>17.비료공급</vt:lpstr>
      <vt:lpstr>15.가축사육(축산과)</vt:lpstr>
      <vt:lpstr>16가축전염병발생</vt:lpstr>
      <vt:lpstr>19.가축전염병발생</vt:lpstr>
      <vt:lpstr>20.가축전염병 예방주사 실적</vt:lpstr>
      <vt:lpstr>'1.농가및농가인구'!Print_Area</vt:lpstr>
      <vt:lpstr>'10.채소류생산량(4-3)'!Print_Area</vt:lpstr>
      <vt:lpstr>'10.채소류생산량(4-4)'!Print_Area</vt:lpstr>
      <vt:lpstr>'12.과실류생산량(농업정책과)'!Print_Area</vt:lpstr>
      <vt:lpstr>'13.공공비축 미곡 매입실적'!Print_Area</vt:lpstr>
      <vt:lpstr>'15.가축사육(축산과)'!Print_Area</vt:lpstr>
      <vt:lpstr>'16가축전염병발생'!Print_Area</vt:lpstr>
      <vt:lpstr>'19.가축전염병발생'!Print_Area</vt:lpstr>
      <vt:lpstr>'2.경지면적'!Print_Area</vt:lpstr>
      <vt:lpstr>'20.가축전염병 예방주사 실적'!Print_Area</vt:lpstr>
      <vt:lpstr>'5.미곡(농업정책과)'!Print_Area</vt:lpstr>
      <vt:lpstr>'6.맥류, 7.잡곡(농업정책과)'!Print_Area</vt:lpstr>
      <vt:lpstr>'8.두류(농업정책과)'!Print_Area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전산통계담당관실</dc:creator>
  <cp:lastModifiedBy>master</cp:lastModifiedBy>
  <cp:lastPrinted>2022-04-13T06:08:10Z</cp:lastPrinted>
  <dcterms:created xsi:type="dcterms:W3CDTF">2001-10-15T07:52:45Z</dcterms:created>
  <dcterms:modified xsi:type="dcterms:W3CDTF">2026-07-20T09:46:46Z</dcterms:modified>
</cp:coreProperties>
</file>