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. 홈페이지\2. 콘텐츠 수정\91. 공공데이터 통계 xlls 교체\12. 보건 및 사회보장\"/>
    </mc:Choice>
  </mc:AlternateContent>
  <xr:revisionPtr revIDLastSave="0" documentId="8_{D1BEB934-3AC1-46E9-848F-1A093E80EF12}" xr6:coauthVersionLast="47" xr6:coauthVersionMax="47" xr10:uidLastSave="{00000000-0000-0000-0000-000000000000}"/>
  <bookViews>
    <workbookView xWindow="-120" yWindow="-120" windowWidth="29040" windowHeight="15720"/>
  </bookViews>
  <sheets>
    <sheet name="1.의료기관(보건행정과, 감염병관리과)" sheetId="1" r:id="rId1"/>
    <sheet name="2.의료기관종사의료인력" sheetId="2" r:id="rId2"/>
    <sheet name="3.보건소인력" sheetId="3" r:id="rId3"/>
    <sheet name="5.부정의료업자단속실적" sheetId="4" r:id="rId4"/>
    <sheet name="6.부정의료기관단속실적" sheetId="5" r:id="rId5"/>
    <sheet name="4.보건지소 및 보건진료소, 건강생활지원센터인력현황" sheetId="6" r:id="rId6"/>
    <sheet name="5.의약품등제조업소및판매업소" sheetId="7" r:id="rId7"/>
    <sheet name="6.식품위생관계업소" sheetId="8" r:id="rId8"/>
    <sheet name="7.공중위생관계업소" sheetId="9" r:id="rId9"/>
    <sheet name="8.예방접종" sheetId="10" r:id="rId10"/>
    <sheet name="9. 주요법정감염병 발생및사망" sheetId="11" r:id="rId11"/>
    <sheet name="10.한센사업대상자 현황" sheetId="12" r:id="rId12"/>
    <sheet name="11.결핵환자 현황" sheetId="13" r:id="rId13"/>
    <sheet name="12.보건소 구강보건사업실적" sheetId="14" r:id="rId14"/>
    <sheet name="13.모자보건사업실적" sheetId="15" r:id="rId15"/>
    <sheet name="14.건강보험적용인구" sheetId="16" r:id="rId16"/>
    <sheet name="15.건강보험급여" sheetId="17" r:id="rId17"/>
    <sheet name="16.건강보험대상자 진료실적" sheetId="18" r:id="rId18"/>
    <sheet name="17.국민연금가입자" sheetId="19" r:id="rId19"/>
    <sheet name="18.국민연금급여지급현황" sheetId="20" r:id="rId20"/>
    <sheet name="19.국가보훈대상자" sheetId="21" r:id="rId21"/>
    <sheet name="20.국가보훈대상자취업" sheetId="22" r:id="rId22"/>
    <sheet name="21.국가보훈대상자 자녀취학" sheetId="23" r:id="rId23"/>
    <sheet name="22.사회복지시설" sheetId="24" r:id="rId24"/>
    <sheet name="23.노인여가복지시설" sheetId="25" r:id="rId25"/>
    <sheet name="24.노인주거복지시설" sheetId="26" r:id="rId26"/>
    <sheet name="25.노인의료복지시설" sheetId="27" r:id="rId27"/>
    <sheet name="26.재가노인복지시설" sheetId="28" r:id="rId28"/>
    <sheet name="27.국민기초생활보장 수급자(복지지원과)" sheetId="29" r:id="rId29"/>
    <sheet name="28.기초연금 수급자 수" sheetId="30" r:id="rId30"/>
    <sheet name="29.여성복지시설" sheetId="31" r:id="rId31"/>
    <sheet name="30.여성폭력상담" sheetId="32" r:id="rId32"/>
    <sheet name="31.소년소녀가정현황" sheetId="33" r:id="rId33"/>
    <sheet name="32. 보육시설 " sheetId="34" r:id="rId34"/>
    <sheet name="31.아동복지시설" sheetId="35" r:id="rId35"/>
    <sheet name="32.장애인복지시설(복지지원과)" sheetId="36" r:id="rId36"/>
    <sheet name="33. 장애인등록현황" sheetId="37" r:id="rId37"/>
    <sheet name="34.저소득 및 한부모가족" sheetId="38" r:id="rId38"/>
    <sheet name="35.묘지및봉안시설" sheetId="39" r:id="rId39"/>
    <sheet name="12-37.헌혈사업" sheetId="40" r:id="rId40"/>
    <sheet name="36. 방문건강관리사업실적" sheetId="41" r:id="rId41"/>
    <sheet name="37.어린이집" sheetId="42" r:id="rId42"/>
  </sheets>
  <calcPr calcId="191029"/>
  <fileRecoveryPr dataExtract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1" l="1"/>
  <c r="B13" i="1"/>
  <c r="L14" i="12"/>
  <c r="T14" i="12"/>
  <c r="D10" i="40"/>
  <c r="D14" i="40"/>
  <c r="B7" i="15"/>
  <c r="H7" i="15"/>
  <c r="U7" i="15"/>
  <c r="B8" i="15"/>
  <c r="H8" i="15"/>
  <c r="U8" i="15"/>
  <c r="B9" i="15"/>
  <c r="H9" i="15"/>
  <c r="U9" i="15"/>
  <c r="B7" i="16"/>
  <c r="C7" i="16"/>
  <c r="B8" i="16"/>
  <c r="C8" i="16"/>
  <c r="B9" i="16"/>
  <c r="C9" i="16"/>
  <c r="C10" i="16"/>
  <c r="C11" i="16"/>
  <c r="C12" i="16"/>
  <c r="C13" i="16"/>
  <c r="B7" i="19"/>
  <c r="C7" i="19"/>
  <c r="B8" i="19"/>
  <c r="C8" i="19"/>
  <c r="B9" i="19"/>
  <c r="C9" i="19"/>
  <c r="B7" i="20"/>
  <c r="E7" i="20"/>
  <c r="P7" i="20"/>
  <c r="AA7" i="20"/>
  <c r="B8" i="20"/>
  <c r="E8" i="20"/>
  <c r="P8" i="20"/>
  <c r="AA8" i="20"/>
  <c r="B9" i="20"/>
  <c r="E9" i="20"/>
  <c r="P9" i="20"/>
  <c r="AA9" i="20"/>
  <c r="E10" i="20"/>
  <c r="B10" i="20" s="1"/>
  <c r="P10" i="20"/>
  <c r="AA10" i="20"/>
  <c r="B14" i="20"/>
  <c r="E14" i="20"/>
  <c r="P14" i="20"/>
  <c r="AA14" i="20"/>
  <c r="B6" i="21"/>
  <c r="E6" i="21"/>
  <c r="H6" i="21"/>
  <c r="K6" i="21"/>
  <c r="B7" i="21"/>
  <c r="E7" i="21"/>
  <c r="H7" i="21"/>
  <c r="K7" i="21"/>
  <c r="B8" i="21"/>
  <c r="E8" i="21"/>
  <c r="H8" i="21"/>
  <c r="K8" i="21"/>
  <c r="B9" i="21"/>
  <c r="C13" i="21"/>
  <c r="D13" i="21"/>
  <c r="E13" i="21"/>
  <c r="B13" i="21" s="1"/>
  <c r="H13" i="21"/>
  <c r="K13" i="21"/>
  <c r="B7" i="22"/>
  <c r="H7" i="22"/>
  <c r="L7" i="22"/>
  <c r="P7" i="22"/>
  <c r="B8" i="22"/>
  <c r="H8" i="22"/>
  <c r="L8" i="22"/>
  <c r="P8" i="22"/>
  <c r="B9" i="22"/>
  <c r="H9" i="22"/>
  <c r="L9" i="22"/>
  <c r="P9" i="22"/>
  <c r="L10" i="22"/>
  <c r="B14" i="22"/>
  <c r="E14" i="22"/>
  <c r="F14" i="22"/>
  <c r="G14" i="22"/>
  <c r="H14" i="22"/>
  <c r="L14" i="22"/>
  <c r="P14" i="22"/>
  <c r="C8" i="23"/>
  <c r="D8" i="25"/>
  <c r="G8" i="25"/>
  <c r="L8" i="25"/>
  <c r="O8" i="25"/>
  <c r="V8" i="25"/>
  <c r="Y8" i="25"/>
  <c r="D9" i="25"/>
  <c r="G9" i="25"/>
  <c r="L9" i="25"/>
  <c r="O9" i="25"/>
  <c r="V9" i="25"/>
  <c r="Y9" i="25"/>
  <c r="D10" i="25"/>
  <c r="G10" i="25"/>
  <c r="L10" i="25"/>
  <c r="O10" i="25"/>
  <c r="V10" i="25"/>
  <c r="Y10" i="25"/>
  <c r="G8" i="26"/>
  <c r="L8" i="26"/>
  <c r="G9" i="26"/>
  <c r="L9" i="26"/>
  <c r="G10" i="26"/>
  <c r="L10" i="26"/>
  <c r="E15" i="26"/>
  <c r="F15" i="26"/>
  <c r="H15" i="26"/>
  <c r="I15" i="26"/>
  <c r="B8" i="28"/>
  <c r="C8" i="28"/>
  <c r="B9" i="28"/>
  <c r="C9" i="28"/>
  <c r="B10" i="28"/>
  <c r="B9" i="29"/>
  <c r="E9" i="29"/>
  <c r="B12" i="29"/>
  <c r="E12" i="29"/>
  <c r="H12" i="29"/>
  <c r="I12" i="29"/>
  <c r="J12" i="29"/>
  <c r="B11" i="30"/>
  <c r="D11" i="30"/>
  <c r="E11" i="30"/>
  <c r="F11" i="30"/>
  <c r="G11" i="30"/>
  <c r="C11" i="30" s="1"/>
  <c r="H11" i="30"/>
  <c r="I11" i="30"/>
  <c r="Z11" i="30"/>
  <c r="AA11" i="30"/>
  <c r="AB11" i="30"/>
  <c r="AC11" i="30"/>
  <c r="C8" i="31"/>
  <c r="C9" i="31"/>
  <c r="C10" i="31"/>
  <c r="L15" i="31"/>
  <c r="J11" i="35"/>
  <c r="C7" i="37"/>
  <c r="C8" i="37"/>
  <c r="C9" i="37"/>
  <c r="H7" i="38"/>
  <c r="K7" i="38"/>
  <c r="H8" i="38"/>
  <c r="K8" i="38"/>
  <c r="H9" i="38"/>
  <c r="K9" i="38"/>
  <c r="H10" i="38"/>
  <c r="K10" i="38"/>
  <c r="B14" i="38"/>
  <c r="C14" i="38"/>
  <c r="H14" i="38"/>
  <c r="K14" i="38"/>
  <c r="N14" i="38"/>
  <c r="Q14" i="38"/>
  <c r="T14" i="38"/>
  <c r="W14" i="38"/>
  <c r="Z14" i="38"/>
  <c r="AC14" i="38"/>
  <c r="AF14" i="38"/>
  <c r="M24" i="39"/>
  <c r="J8" i="41"/>
  <c r="G14" i="6"/>
  <c r="C7" i="7"/>
  <c r="O7" i="7"/>
  <c r="B7" i="7" s="1"/>
  <c r="S7" i="7"/>
  <c r="C8" i="7"/>
  <c r="B8" i="7" s="1"/>
  <c r="O8" i="7"/>
  <c r="S8" i="7"/>
  <c r="C9" i="7"/>
  <c r="B9" i="7" s="1"/>
  <c r="O9" i="7"/>
  <c r="S9" i="7"/>
  <c r="B10" i="7"/>
  <c r="O10" i="7"/>
  <c r="B11" i="7"/>
  <c r="B12" i="7"/>
  <c r="O13" i="7"/>
  <c r="B13" i="7" s="1"/>
  <c r="O14" i="7"/>
  <c r="S14" i="7"/>
  <c r="X14" i="7"/>
  <c r="B8" i="8"/>
  <c r="B9" i="8"/>
  <c r="B10" i="8"/>
  <c r="B11" i="8"/>
  <c r="B12" i="8"/>
  <c r="B13" i="8"/>
  <c r="B14" i="8"/>
  <c r="C14" i="8"/>
  <c r="AU15" i="10"/>
  <c r="CV15" i="10"/>
  <c r="CY15" i="10"/>
</calcChain>
</file>

<file path=xl/sharedStrings.xml><?xml version="1.0" encoding="utf-8"?>
<sst xmlns="http://schemas.openxmlformats.org/spreadsheetml/2006/main" count="4082" uniqueCount="1346">
  <si>
    <t>2. 의료기관종사 의료인력 3)</t>
  </si>
  <si>
    <t>Number of Medical Personnels Employed  in Medical Institutions</t>
  </si>
  <si>
    <t>단위 : 명</t>
  </si>
  <si>
    <t>Unit : Person</t>
  </si>
  <si>
    <t>연    별</t>
  </si>
  <si>
    <t xml:space="preserve">합     계 </t>
  </si>
  <si>
    <t>의   사    Physicians1)</t>
  </si>
  <si>
    <t>치과의사</t>
  </si>
  <si>
    <t>한 의 사</t>
  </si>
  <si>
    <t>약       사2)</t>
  </si>
  <si>
    <t>조 산 사</t>
  </si>
  <si>
    <t>간 호 사</t>
  </si>
  <si>
    <t>간호조무사</t>
  </si>
  <si>
    <t>의료기사</t>
  </si>
  <si>
    <t>보건의료
정보관리사</t>
  </si>
  <si>
    <t xml:space="preserve">Year </t>
  </si>
  <si>
    <t>Total</t>
  </si>
  <si>
    <t>상근의사</t>
  </si>
  <si>
    <t>비상근의사</t>
  </si>
  <si>
    <t>Oriental</t>
  </si>
  <si>
    <t>Medical</t>
  </si>
  <si>
    <t>Full-time</t>
  </si>
  <si>
    <t>Part-time</t>
  </si>
  <si>
    <t>Dentist</t>
  </si>
  <si>
    <t>Midical
doctor</t>
  </si>
  <si>
    <t>Pharmacists</t>
  </si>
  <si>
    <t>Midwives</t>
  </si>
  <si>
    <t>Nurses</t>
  </si>
  <si>
    <t>Nurse aids</t>
  </si>
  <si>
    <t>technicians</t>
  </si>
  <si>
    <t>record officers</t>
  </si>
  <si>
    <t>-</t>
  </si>
  <si>
    <t>자료 : 경기통계연보</t>
  </si>
  <si>
    <t>Source : Statistical Yearbook of Gyeonggi</t>
  </si>
  <si>
    <t xml:space="preserve">주 : 1)의료종사자만 포함.    </t>
  </si>
  <si>
    <t xml:space="preserve">     2)개인약국의 약사는 미포함.</t>
  </si>
  <si>
    <t xml:space="preserve">     3) 의료법 제3조에 의한 의료기관(보건소 제외)</t>
  </si>
  <si>
    <t>3. 보건소 인력1)</t>
  </si>
  <si>
    <t>Staff of Public Health Centers</t>
  </si>
  <si>
    <t>Unit : person</t>
  </si>
  <si>
    <t>연 별</t>
  </si>
  <si>
    <t>합계</t>
  </si>
  <si>
    <t>소장
Director</t>
  </si>
  <si>
    <t>의사
Physicians</t>
  </si>
  <si>
    <t>치과의사
Dentists</t>
  </si>
  <si>
    <t>한의사
Oriental Medical Doctors</t>
  </si>
  <si>
    <t>약사</t>
  </si>
  <si>
    <t>간호사</t>
  </si>
  <si>
    <t>영양사</t>
  </si>
  <si>
    <t>보건교육사</t>
  </si>
  <si>
    <t>의 료 기 사
Medical Technicians</t>
  </si>
  <si>
    <t>행정직</t>
  </si>
  <si>
    <t>보건직</t>
  </si>
  <si>
    <t>기능직등</t>
  </si>
  <si>
    <t>의사</t>
  </si>
  <si>
    <t>의사 외</t>
  </si>
  <si>
    <t>의무직</t>
  </si>
  <si>
    <t>계약직</t>
  </si>
  <si>
    <t>공중보건의</t>
  </si>
  <si>
    <t>일반</t>
  </si>
  <si>
    <t>방사선사</t>
  </si>
  <si>
    <t>임상병리사</t>
  </si>
  <si>
    <t>치과위생사</t>
  </si>
  <si>
    <t>물리치료사</t>
  </si>
  <si>
    <t>작업치료사</t>
  </si>
  <si>
    <t>보건의료</t>
  </si>
  <si>
    <t>Year</t>
  </si>
  <si>
    <t>Tempoary</t>
  </si>
  <si>
    <t>Public</t>
  </si>
  <si>
    <t xml:space="preserve">Oriental </t>
  </si>
  <si>
    <t>Health</t>
  </si>
  <si>
    <t>정보관리사</t>
  </si>
  <si>
    <t>Pubic</t>
  </si>
  <si>
    <t xml:space="preserve">Director </t>
  </si>
  <si>
    <t>Director</t>
  </si>
  <si>
    <t xml:space="preserve">Medical </t>
  </si>
  <si>
    <t>health</t>
  </si>
  <si>
    <t>Dental</t>
  </si>
  <si>
    <t>medical</t>
  </si>
  <si>
    <t xml:space="preserve">health </t>
  </si>
  <si>
    <t>education</t>
  </si>
  <si>
    <t>Radiological</t>
  </si>
  <si>
    <t>Clinical</t>
  </si>
  <si>
    <t xml:space="preserve">Physical </t>
  </si>
  <si>
    <t>Occupational</t>
  </si>
  <si>
    <t>Nursing</t>
  </si>
  <si>
    <t>(Physicians)</t>
  </si>
  <si>
    <t>(Non-Physic
ians)</t>
  </si>
  <si>
    <t>officer</t>
  </si>
  <si>
    <t>doctor</t>
  </si>
  <si>
    <t>dentist</t>
  </si>
  <si>
    <t>OMD</t>
  </si>
  <si>
    <t>Dietitians</t>
  </si>
  <si>
    <t>pathologists</t>
  </si>
  <si>
    <t xml:space="preserve">hygienists </t>
  </si>
  <si>
    <t>therapists</t>
  </si>
  <si>
    <t>aides</t>
  </si>
  <si>
    <t>Administrators</t>
  </si>
  <si>
    <t>workers</t>
  </si>
  <si>
    <t>Others</t>
  </si>
  <si>
    <t>2014</t>
  </si>
  <si>
    <t>…</t>
  </si>
  <si>
    <t>2015</t>
  </si>
  <si>
    <t>2016</t>
  </si>
  <si>
    <t>2017</t>
  </si>
  <si>
    <t>2018</t>
  </si>
  <si>
    <t>주 : 1) 정원기준</t>
  </si>
  <si>
    <t xml:space="preserve">     2) 2021년 항목 추가 : 보건교육사, 작업치료사</t>
  </si>
  <si>
    <t xml:space="preserve">     3) 2023년 항목 추가 : 보건의료정보관리사</t>
  </si>
  <si>
    <t>5. 부정의료업자 단속실적</t>
  </si>
  <si>
    <t>연   별</t>
  </si>
  <si>
    <t>위     반    현     황                Number of violations  detected</t>
  </si>
  <si>
    <t>처 리 건 수          Number of actions taken</t>
  </si>
  <si>
    <t>year</t>
  </si>
  <si>
    <t>무자격자에게</t>
  </si>
  <si>
    <t>면허 이외</t>
  </si>
  <si>
    <t>환자 유인</t>
  </si>
  <si>
    <t>진료기록</t>
  </si>
  <si>
    <t>품위손상</t>
  </si>
  <si>
    <t>허위진단발급</t>
  </si>
  <si>
    <t>개설불가자</t>
  </si>
  <si>
    <t>면허대여</t>
  </si>
  <si>
    <t>기 타</t>
  </si>
  <si>
    <t>면허취소</t>
  </si>
  <si>
    <t>자격정지</t>
  </si>
  <si>
    <t>경고</t>
  </si>
  <si>
    <t>고발</t>
  </si>
  <si>
    <t>기타</t>
  </si>
  <si>
    <t>의료행위사주</t>
  </si>
  <si>
    <t xml:space="preserve"> 의료행위</t>
  </si>
  <si>
    <t xml:space="preserve"> </t>
  </si>
  <si>
    <t xml:space="preserve"> 관련 위반</t>
  </si>
  <si>
    <t>에게 고용</t>
  </si>
  <si>
    <t>Allowing uequalifiled 
persons to practice</t>
  </si>
  <si>
    <t>Medical care 
without license</t>
  </si>
  <si>
    <t>Illegal attraction 
of patients</t>
  </si>
  <si>
    <t>Violations in 
medical reccords</t>
  </si>
  <si>
    <t>Unethical 
behaviors</t>
  </si>
  <si>
    <t>Issuance of 
statements</t>
  </si>
  <si>
    <t xml:space="preserve"> Hiring of a persn who cannot open practice</t>
  </si>
  <si>
    <t>License
lending</t>
  </si>
  <si>
    <t>Other</t>
  </si>
  <si>
    <t>Licence 
revoked</t>
  </si>
  <si>
    <t>Licence 
suspended</t>
  </si>
  <si>
    <t>Warning</t>
  </si>
  <si>
    <t>Prosecution</t>
  </si>
  <si>
    <t>6. 부정의료기관 단속실적</t>
  </si>
  <si>
    <t>단위 : 건</t>
  </si>
  <si>
    <t>Unit : case</t>
  </si>
  <si>
    <t>처 리 현  황           No. of actions taken</t>
  </si>
  <si>
    <t>무면허,면허범위 외 의료행위</t>
  </si>
  <si>
    <t>신고(허가) 사항 미이행</t>
  </si>
  <si>
    <t>준수사항 
미 이 행</t>
  </si>
  <si>
    <t>진,방관련
위반</t>
  </si>
  <si>
    <t>비급여
고지위반</t>
  </si>
  <si>
    <t>명치 및 진료과목 표시위반</t>
  </si>
  <si>
    <t>광고위반</t>
  </si>
  <si>
    <t>기  타</t>
  </si>
  <si>
    <t>허가 취소
또는 폐쇄</t>
  </si>
  <si>
    <t>업무정지</t>
  </si>
  <si>
    <t>시정지시</t>
  </si>
  <si>
    <t>고  발</t>
  </si>
  <si>
    <t>Medical
practicing</t>
  </si>
  <si>
    <t>Nonexecution
of report</t>
  </si>
  <si>
    <t>Regulation</t>
  </si>
  <si>
    <t xml:space="preserve">Violation related to </t>
  </si>
  <si>
    <t>Non-payment</t>
  </si>
  <si>
    <t>Name and treatment</t>
  </si>
  <si>
    <t>Illegal</t>
  </si>
  <si>
    <t>License</t>
  </si>
  <si>
    <t>Practice</t>
  </si>
  <si>
    <t>Rectification</t>
  </si>
  <si>
    <t>without 
license</t>
  </si>
  <si>
    <t>(certification)</t>
  </si>
  <si>
    <t>non-compliance</t>
  </si>
  <si>
    <t>diagnosis and prescription</t>
  </si>
  <si>
    <t xml:space="preserve"> bill violation</t>
  </si>
  <si>
    <t>category marking violation</t>
  </si>
  <si>
    <t>advertising</t>
  </si>
  <si>
    <t>revoked</t>
  </si>
  <si>
    <t>suspended</t>
  </si>
  <si>
    <t>ordered</t>
  </si>
  <si>
    <t>4. 보건지소 및 보건진료소, 건강생활지원센터 인력현황1)</t>
  </si>
  <si>
    <t>Personnel in Sub-Health Centers and Primary Health Care Posts, Community Health
Promotion Centers by City/Province</t>
  </si>
  <si>
    <t>주 : 1) 정원기준,   2015년부터 건강생활지원센터 인력 포함</t>
  </si>
  <si>
    <t xml:space="preserve">     3) 2023년 항묵 추가 : 보건의료정보관리사</t>
  </si>
  <si>
    <t>5. 의약품등 제조업소 및 판매업소</t>
  </si>
  <si>
    <t>Manufactures and Stores of Pharmaceutical Goods etc.</t>
  </si>
  <si>
    <t>단위 : 개소</t>
  </si>
  <si>
    <t>Unit : Establishment</t>
  </si>
  <si>
    <t>연  별</t>
  </si>
  <si>
    <t>제     조    업     소                Number of manufactures</t>
  </si>
  <si>
    <t>판  매  업  소              Number   of     sellers</t>
  </si>
  <si>
    <t>계</t>
  </si>
  <si>
    <t>의 약 품</t>
  </si>
  <si>
    <t>의약외품</t>
  </si>
  <si>
    <t>화 장 품</t>
  </si>
  <si>
    <t>의료기기</t>
  </si>
  <si>
    <t>약   국</t>
  </si>
  <si>
    <t>한약국</t>
  </si>
  <si>
    <t>약업사</t>
  </si>
  <si>
    <t>의약품</t>
  </si>
  <si>
    <t>한약도매상</t>
  </si>
  <si>
    <t>한약업사</t>
  </si>
  <si>
    <t>매약상</t>
  </si>
  <si>
    <t>의료기기 판매업</t>
  </si>
  <si>
    <t>의료기기 임대업</t>
  </si>
  <si>
    <t>의료기기 수리업</t>
  </si>
  <si>
    <t>Non-drug</t>
  </si>
  <si>
    <t>Pharmacies</t>
  </si>
  <si>
    <t>Dispensary
of Oriental medicine</t>
  </si>
  <si>
    <t>도매상</t>
  </si>
  <si>
    <t>Oriental medicine</t>
  </si>
  <si>
    <t>Oriental
medicine</t>
  </si>
  <si>
    <t>Dealers of</t>
  </si>
  <si>
    <t>total</t>
  </si>
  <si>
    <t>Drugs</t>
  </si>
  <si>
    <t>products</t>
  </si>
  <si>
    <t>Cosmetics</t>
  </si>
  <si>
    <t>instruments</t>
  </si>
  <si>
    <t>Druggists</t>
  </si>
  <si>
    <t>Wholesalers</t>
  </si>
  <si>
    <t>wholesalers</t>
  </si>
  <si>
    <t>dealers</t>
  </si>
  <si>
    <t>restricted
drugs</t>
  </si>
  <si>
    <t>instruments sales</t>
  </si>
  <si>
    <t>instruments leasing</t>
  </si>
  <si>
    <t>instruments maintenance</t>
  </si>
  <si>
    <t>6. 식 품 위 생 관 계 업 소(6-1)</t>
  </si>
  <si>
    <t>Number of Licensed Food Premises by Business Type</t>
  </si>
  <si>
    <t>6. 식 품 위 생 관 계 업 소(6-2)</t>
  </si>
  <si>
    <t xml:space="preserve">          Number of Licensed Food Premises </t>
  </si>
  <si>
    <t xml:space="preserve">                                  by Business Type (Cont'd)</t>
  </si>
  <si>
    <t>합  계</t>
  </si>
  <si>
    <t>식품접객업</t>
  </si>
  <si>
    <t>Food premises</t>
  </si>
  <si>
    <t>집단급식소</t>
  </si>
  <si>
    <t>식품제조업 및 가공업  Food  manufacturing  &amp;  processing</t>
  </si>
  <si>
    <t>판매·운반·기타업  Food sales, transportation, others</t>
  </si>
  <si>
    <t>건강기능식품 제조·수입·판매</t>
  </si>
  <si>
    <t>(A+B+C+D+E))</t>
  </si>
  <si>
    <t>휴 게 음 식 점</t>
  </si>
  <si>
    <t>일반음식점</t>
  </si>
  <si>
    <t>제과점</t>
  </si>
  <si>
    <t>단란주점</t>
  </si>
  <si>
    <t>유흥주점</t>
  </si>
  <si>
    <t>위탁급식영업</t>
  </si>
  <si>
    <t>(B)</t>
  </si>
  <si>
    <t>소  계</t>
  </si>
  <si>
    <t>식품제조 가공업</t>
  </si>
  <si>
    <t>즉석판매제조가공업</t>
  </si>
  <si>
    <t>식품첨가물</t>
  </si>
  <si>
    <t>소계</t>
  </si>
  <si>
    <t>식품소분·판매업</t>
  </si>
  <si>
    <t>식품보존업</t>
  </si>
  <si>
    <t>식품운반업</t>
  </si>
  <si>
    <t xml:space="preserve">용기·포장류 </t>
  </si>
  <si>
    <t>건강
기능
식품
제조업</t>
  </si>
  <si>
    <t>건강
기능
식품
판매업</t>
  </si>
  <si>
    <t>Grand</t>
  </si>
  <si>
    <t>(A)</t>
  </si>
  <si>
    <t>Eating  Establishments</t>
  </si>
  <si>
    <t>다    방</t>
  </si>
  <si>
    <t>기    타</t>
  </si>
  <si>
    <t xml:space="preserve">General </t>
  </si>
  <si>
    <t>Bakeries</t>
  </si>
  <si>
    <t>Public bar</t>
  </si>
  <si>
    <t>Amusement</t>
  </si>
  <si>
    <t>contracted</t>
  </si>
  <si>
    <t>Food suppliers</t>
  </si>
  <si>
    <t>(C)</t>
  </si>
  <si>
    <t>Food manufacturing</t>
  </si>
  <si>
    <t>Improvised</t>
  </si>
  <si>
    <t>Food</t>
  </si>
  <si>
    <t>(D)</t>
  </si>
  <si>
    <t>food</t>
  </si>
  <si>
    <t>제조업</t>
  </si>
  <si>
    <t>(E)</t>
  </si>
  <si>
    <t>Cafes</t>
  </si>
  <si>
    <t xml:space="preserve"> Restaurants</t>
  </si>
  <si>
    <t>karaokes</t>
  </si>
  <si>
    <t>restaurants</t>
  </si>
  <si>
    <t>catering service</t>
  </si>
  <si>
    <t>for group</t>
  </si>
  <si>
    <t>and processing</t>
  </si>
  <si>
    <t>foods</t>
  </si>
  <si>
    <t>additives</t>
  </si>
  <si>
    <t>Food subdivision·sales</t>
  </si>
  <si>
    <t>preservation</t>
  </si>
  <si>
    <t>transportation</t>
  </si>
  <si>
    <t>7. 공중위생영업소</t>
  </si>
  <si>
    <t>Number of Public Sanitary Facilities by Business Type and
City/Province</t>
  </si>
  <si>
    <t>Unit : establishment</t>
  </si>
  <si>
    <t>총계</t>
  </si>
  <si>
    <t>숙박업1)</t>
  </si>
  <si>
    <t>목욕장업</t>
  </si>
  <si>
    <t>이용업</t>
  </si>
  <si>
    <t xml:space="preserve">미용업2) </t>
  </si>
  <si>
    <t>세탁업</t>
  </si>
  <si>
    <t>건물위생관리업3)</t>
  </si>
  <si>
    <t>Loding business</t>
  </si>
  <si>
    <t>생활</t>
  </si>
  <si>
    <t>Public bath</t>
  </si>
  <si>
    <t>Barbering</t>
  </si>
  <si>
    <t>Beauty art</t>
  </si>
  <si>
    <t>Laundry</t>
  </si>
  <si>
    <t>Business of providing building</t>
  </si>
  <si>
    <t>Sub-Total</t>
  </si>
  <si>
    <t>(non-cooking)</t>
  </si>
  <si>
    <t>cooking</t>
  </si>
  <si>
    <t>business</t>
  </si>
  <si>
    <t>sanitary control services</t>
  </si>
  <si>
    <t>주 : 1) 관광호텔 포함 (Including tourist hotels)</t>
  </si>
  <si>
    <t xml:space="preserve">      2) 2018년 미용업 세부 분류(화장, 분장 등) 삭제</t>
  </si>
  <si>
    <t xml:space="preserve">      3) 공중위생관리법(2016.2.3.)에 따라 기존 위생관리용역업이 건물위생관리업으로 변경됨</t>
  </si>
  <si>
    <t>8. 예방접종</t>
  </si>
  <si>
    <t>Vaccinations Against Major Communicable Diseases</t>
  </si>
  <si>
    <t>결핵
(보건소분)</t>
  </si>
  <si>
    <t>B형간염</t>
  </si>
  <si>
    <t>디프테리아, 파상풍
백일해1)</t>
  </si>
  <si>
    <t>폴리오2)</t>
  </si>
  <si>
    <t>b형 헤모필루스
인플루엔자3)</t>
  </si>
  <si>
    <t>폐렴구균</t>
  </si>
  <si>
    <t>홍역, 풍진,
유행성이하선염</t>
  </si>
  <si>
    <t>수두</t>
  </si>
  <si>
    <t>일본뇌염</t>
  </si>
  <si>
    <t>기타4)</t>
  </si>
  <si>
    <t>BCG</t>
  </si>
  <si>
    <t>HepB</t>
  </si>
  <si>
    <t>DTaP</t>
  </si>
  <si>
    <t>IPV</t>
  </si>
  <si>
    <t xml:space="preserve"> Hib</t>
  </si>
  <si>
    <t>PCV</t>
  </si>
  <si>
    <t>MMR</t>
  </si>
  <si>
    <t>Var</t>
  </si>
  <si>
    <t>JE</t>
  </si>
  <si>
    <t xml:space="preserve">주 :  1) 디프테리아, 파상풍, 백일해(DTaP) : DTaP-IPV, DTaP-IPV/Hib 포함   2) 폴리오 : DTaP-IPV, DTaP-IPV/Hib 포함   3) Hib :  DTaP-IPV/Hib 포함 </t>
  </si>
  <si>
    <t xml:space="preserve">      4) 기타 : 기타에는 필수예방접종 백신 중 나열되지 않은 A형간염(HepA), Td, Tdap, 사람유두종바이러스 등 포함</t>
  </si>
  <si>
    <t>9. 주요 법정감염병 발생 및 사망(9-1) 1)</t>
  </si>
  <si>
    <t>Incidence and Mortality for Major National Infectious Diseases</t>
  </si>
  <si>
    <t>9. 주요 법정감염병 발생 및 사망(9-2)</t>
  </si>
  <si>
    <t>Incidence and Mortality for Major National Infectious Diseases(Continued)</t>
  </si>
  <si>
    <t>9. 주요 법정감염병 발생 및 사망(9-3)</t>
  </si>
  <si>
    <t>단위 : 건, 명</t>
  </si>
  <si>
    <t>Unit : case, person</t>
  </si>
  <si>
    <t>제1급 감염병  Infectious diseases, ClassⅠ</t>
  </si>
  <si>
    <t>제2급 감염병   Infectious diseases, ClassⅡ</t>
  </si>
  <si>
    <t>제3급 감염병  Infectious diseases, Class Ⅲ</t>
  </si>
  <si>
    <t>제4급 감염병3)</t>
  </si>
  <si>
    <t>에볼라바이러스병</t>
  </si>
  <si>
    <t>마버그열</t>
  </si>
  <si>
    <t>라싸열</t>
  </si>
  <si>
    <t>크리미안콩고출혈열</t>
  </si>
  <si>
    <t>남아메리카출혈열</t>
  </si>
  <si>
    <t>리프트밸리열</t>
  </si>
  <si>
    <t>두창</t>
  </si>
  <si>
    <t>페스트</t>
  </si>
  <si>
    <t>탄저</t>
  </si>
  <si>
    <t>보툴리눔독소증</t>
  </si>
  <si>
    <t>야토병</t>
  </si>
  <si>
    <t>중증급성호흡기증후군</t>
  </si>
  <si>
    <t>중동호흡기증후군</t>
  </si>
  <si>
    <t>동물인플루엔자인체감염증</t>
  </si>
  <si>
    <t>신종인플루엔자</t>
  </si>
  <si>
    <t>디프테리아</t>
  </si>
  <si>
    <t>신종감염병증후군</t>
  </si>
  <si>
    <t>결핵</t>
  </si>
  <si>
    <t>홍역</t>
  </si>
  <si>
    <t>콜레라</t>
  </si>
  <si>
    <t>장티푸스</t>
  </si>
  <si>
    <t>파라티푸스</t>
  </si>
  <si>
    <t>세균성이질</t>
  </si>
  <si>
    <t>장출혈성대장균감염증</t>
  </si>
  <si>
    <t>A형간염</t>
  </si>
  <si>
    <t>백일해</t>
  </si>
  <si>
    <t>유행성이하선염</t>
  </si>
  <si>
    <t>풍진(선천성)</t>
  </si>
  <si>
    <t>풍진(후천성)</t>
  </si>
  <si>
    <t>폴리오</t>
  </si>
  <si>
    <t>수막구균 감염증</t>
  </si>
  <si>
    <t>b형헤모필루스 인플루엔자</t>
  </si>
  <si>
    <t>폐렴구균 감염증</t>
  </si>
  <si>
    <t>한센병</t>
  </si>
  <si>
    <t>성홍열</t>
  </si>
  <si>
    <t>반코마이신내성 황색포도알균감염증</t>
  </si>
  <si>
    <t>카바페넴내성장내 세균속균종감염증</t>
  </si>
  <si>
    <t>E형간염</t>
  </si>
  <si>
    <t>원숭이두창</t>
  </si>
  <si>
    <t>합 계</t>
  </si>
  <si>
    <t>파상풍</t>
  </si>
  <si>
    <t>C형간염</t>
  </si>
  <si>
    <t>말라리아</t>
  </si>
  <si>
    <t>레지오넬라증</t>
  </si>
  <si>
    <t>비브리오패혈증</t>
  </si>
  <si>
    <t>발진티푸스</t>
  </si>
  <si>
    <t>발진열</t>
  </si>
  <si>
    <t>쯔쯔가무시증</t>
  </si>
  <si>
    <t>렙토스피라증</t>
  </si>
  <si>
    <t>브루셀라증</t>
  </si>
  <si>
    <t>공수병</t>
  </si>
  <si>
    <t>신증후군출혈열</t>
  </si>
  <si>
    <t>후천성면역결핍증2)</t>
  </si>
  <si>
    <t>크로이츠펠트-야콥병 및 변종크로이츠펠트-야콥병</t>
  </si>
  <si>
    <t>황열</t>
  </si>
  <si>
    <t>뎅기열</t>
  </si>
  <si>
    <t>큐열</t>
  </si>
  <si>
    <t>웨스트나일열</t>
  </si>
  <si>
    <t>라임병</t>
  </si>
  <si>
    <t>진드기매개뇌염</t>
  </si>
  <si>
    <t>유비저</t>
  </si>
  <si>
    <t>치쿤구니야열</t>
  </si>
  <si>
    <t>중증열성혈소판 감소증후군</t>
  </si>
  <si>
    <t>지카바이러스감염증</t>
  </si>
  <si>
    <t>Crimean-congo hemorrhagic fever</t>
  </si>
  <si>
    <t>South American hemorrhagic fever</t>
  </si>
  <si>
    <t>Animal influenza infection in humans</t>
  </si>
  <si>
    <t xml:space="preserve">Emerging infectious </t>
  </si>
  <si>
    <t>Emerging infectious disease syndrome</t>
  </si>
  <si>
    <t xml:space="preserve">Meningococcal </t>
  </si>
  <si>
    <t>Haemophilus</t>
  </si>
  <si>
    <t xml:space="preserve">Streptococcus </t>
  </si>
  <si>
    <t>황색포도알균감염증</t>
  </si>
  <si>
    <t>세균속균종감염증</t>
  </si>
  <si>
    <t>Japanese</t>
  </si>
  <si>
    <t>Vibrio vulnificus</t>
  </si>
  <si>
    <t>변종크로이츠펠트-야콥병</t>
  </si>
  <si>
    <t>Tick-borne Encephalitis</t>
  </si>
  <si>
    <t>감소증후군</t>
  </si>
  <si>
    <t>Infectious</t>
  </si>
  <si>
    <t>Ebola virus</t>
  </si>
  <si>
    <t>Marburg fever</t>
  </si>
  <si>
    <t>Lassa fever</t>
  </si>
  <si>
    <t>hemorrhagic fever</t>
  </si>
  <si>
    <t>Rift valley fever</t>
  </si>
  <si>
    <t>Smallpox</t>
  </si>
  <si>
    <t>Plague</t>
  </si>
  <si>
    <t>Anthrax</t>
  </si>
  <si>
    <t>Botulism</t>
  </si>
  <si>
    <t>Tularemia</t>
  </si>
  <si>
    <t>(SARS)</t>
  </si>
  <si>
    <t>(MERS)</t>
  </si>
  <si>
    <t>infection in humans</t>
  </si>
  <si>
    <t>Novel influenza</t>
  </si>
  <si>
    <t>Diphtheria</t>
  </si>
  <si>
    <t>disease syndrome</t>
  </si>
  <si>
    <t>Tuberculosis</t>
  </si>
  <si>
    <t>Varicella</t>
  </si>
  <si>
    <t>Measles</t>
  </si>
  <si>
    <t>Cholera</t>
  </si>
  <si>
    <t>Typhoid fever</t>
  </si>
  <si>
    <t>Paratyphoid fever</t>
  </si>
  <si>
    <t>Shigellosis</t>
  </si>
  <si>
    <t>Enterohemorrhagic E. coli</t>
  </si>
  <si>
    <t>Viral hepatitis A</t>
  </si>
  <si>
    <t>Pertussis</t>
  </si>
  <si>
    <t>Mumps</t>
  </si>
  <si>
    <t>Congenital Rubella</t>
  </si>
  <si>
    <t>Acquired Rubella</t>
  </si>
  <si>
    <t>Polio-myelitis</t>
  </si>
  <si>
    <t>meningitis</t>
  </si>
  <si>
    <t>influenza type B</t>
  </si>
  <si>
    <t>pneumoniae</t>
  </si>
  <si>
    <t>Hansen's disease</t>
  </si>
  <si>
    <t>Scarlet fever</t>
  </si>
  <si>
    <t>VRSA infection</t>
  </si>
  <si>
    <t>CRE infection</t>
  </si>
  <si>
    <t>Viral hepatitis E</t>
  </si>
  <si>
    <t>Monkeypox</t>
  </si>
  <si>
    <t>Tetanus</t>
  </si>
  <si>
    <t>Viral hepatitis B</t>
  </si>
  <si>
    <t>encephalitis</t>
  </si>
  <si>
    <t>Viral hepatitis C</t>
  </si>
  <si>
    <t>Malaria</t>
  </si>
  <si>
    <t>Legionellosis</t>
  </si>
  <si>
    <t>sepsis</t>
  </si>
  <si>
    <t>Epidemic typhus</t>
  </si>
  <si>
    <t>Murine typhus</t>
  </si>
  <si>
    <t>Scrub typhus</t>
  </si>
  <si>
    <t>Leptospirosis</t>
  </si>
  <si>
    <t>Brucellosis</t>
  </si>
  <si>
    <t>Rabies</t>
  </si>
  <si>
    <t>HFRS</t>
  </si>
  <si>
    <t>AIDS</t>
  </si>
  <si>
    <t>CJD &amp; vCJD</t>
  </si>
  <si>
    <t>Yellow fever</t>
  </si>
  <si>
    <t>Dengue fever</t>
  </si>
  <si>
    <t>Q fever</t>
  </si>
  <si>
    <t>West nile fever</t>
  </si>
  <si>
    <t>Lyme Borreliosis</t>
  </si>
  <si>
    <t>Encephalitis</t>
  </si>
  <si>
    <t>Melioidosis</t>
  </si>
  <si>
    <t>Chikungunya fever</t>
  </si>
  <si>
    <t>SFTS</t>
  </si>
  <si>
    <t>Zika virus infection</t>
  </si>
  <si>
    <t>diseases, Class Ⅲ</t>
  </si>
  <si>
    <t>발생  Cases</t>
  </si>
  <si>
    <t>사망  Deaths</t>
  </si>
  <si>
    <t>발생</t>
  </si>
  <si>
    <t>사망</t>
  </si>
  <si>
    <t>계
Total</t>
  </si>
  <si>
    <t>남
Male</t>
  </si>
  <si>
    <t>여
Female</t>
  </si>
  <si>
    <t>Cases</t>
  </si>
  <si>
    <t>Deaths</t>
  </si>
  <si>
    <t>주) 1) 감염병 분류체계 변경에 따른 1~3급 감염병 분류 변경(2020년) : (기존) 제1군~제3군 감염병 → (변경) 제1급~제3급 감염병 / (기존) 제4군 감염병 및 지정감염병 → (변경) 제4급 감염병</t>
  </si>
  <si>
    <t xml:space="preserve">        (2021년) 결핵, 후천성면역결핍증(AIDS) 항목 삭제, 신종감염병 증후군 이동(1급 감염병→2급 감염병)</t>
  </si>
  <si>
    <t xml:space="preserve">     2) 결핵, 후천성면역결핍증, 표본감시체계를 통하여 보고된 자료는 제외</t>
  </si>
  <si>
    <t xml:space="preserve">     3) 각 질병별로 규정된 신고 범위(환자, 의사환자, 병원체보유자)의 모든 보고건을 포함</t>
  </si>
  <si>
    <t xml:space="preserve">     4) 2020년 신종감염병증후군은 코로나19(COVID-19)로 신고·보고된 건수임</t>
  </si>
  <si>
    <t xml:space="preserve">     5) 감염병 사망은 해당 감염병으로 인한 사망으로 진단한 경우 신고함(단, 제3급 CRE 감염증 사망은 혈액에서 CRE가 분리된 사람이 검체 채취 후 30일 이내에 사망한 경우 신고함)</t>
  </si>
  <si>
    <t>10. 한센사업대상자 현황</t>
  </si>
  <si>
    <t>Status of Hansen Disease patients benefitted from
public health center project centers by city</t>
  </si>
  <si>
    <t>한센사업</t>
  </si>
  <si>
    <t>한센사업대상자 관리사항  Registered patients under control</t>
  </si>
  <si>
    <t>연별</t>
  </si>
  <si>
    <t>대상자</t>
  </si>
  <si>
    <t>양성</t>
  </si>
  <si>
    <t>신규대상자</t>
  </si>
  <si>
    <t>사망자</t>
  </si>
  <si>
    <t>성별
Sex</t>
  </si>
  <si>
    <t>거주형태별  Type of residence</t>
  </si>
  <si>
    <t>서비스구분별  Type of service</t>
  </si>
  <si>
    <t>거주지별</t>
  </si>
  <si>
    <t>대상자 서비스</t>
  </si>
  <si>
    <t>재가</t>
  </si>
  <si>
    <t>정착</t>
  </si>
  <si>
    <t>시설보호</t>
  </si>
  <si>
    <t>요치료</t>
  </si>
  <si>
    <t>서비스대상자</t>
  </si>
  <si>
    <t>지역별</t>
  </si>
  <si>
    <t>New</t>
  </si>
  <si>
    <t>신규환자수</t>
  </si>
  <si>
    <t>남</t>
  </si>
  <si>
    <t>여</t>
  </si>
  <si>
    <t>재발관리</t>
  </si>
  <si>
    <t>Area of
residence</t>
  </si>
  <si>
    <t>Area of
service</t>
  </si>
  <si>
    <t>Positive
case</t>
  </si>
  <si>
    <t>beneficiaries</t>
  </si>
  <si>
    <t>New patients</t>
  </si>
  <si>
    <t>Death</t>
  </si>
  <si>
    <t>Male</t>
  </si>
  <si>
    <t>Female</t>
  </si>
  <si>
    <t>Domicile</t>
  </si>
  <si>
    <t>Positive</t>
  </si>
  <si>
    <t xml:space="preserve">Settlement
 village </t>
  </si>
  <si>
    <t>Leprosarium</t>
  </si>
  <si>
    <t>Cases for
Chemo-Therapy</t>
  </si>
  <si>
    <t>Cases under of
Hansen service</t>
  </si>
  <si>
    <t>Cases for
Suveillance</t>
  </si>
  <si>
    <t>...</t>
  </si>
  <si>
    <t>11. 결핵환자 현황(11-1)</t>
  </si>
  <si>
    <t>Status of Tuberculosis Patients</t>
  </si>
  <si>
    <t>11. 결핵환자 현황(11-2)</t>
  </si>
  <si>
    <t>Status of Tuberculosis Patients(Cont'd)</t>
  </si>
  <si>
    <t>단위 : 명, 건</t>
  </si>
  <si>
    <t>Unit : person, case</t>
  </si>
  <si>
    <t>당해년도 등록(신고)된 결핵 환자수</t>
  </si>
  <si>
    <t>당해년도 결핵예방 접종실적</t>
  </si>
  <si>
    <t xml:space="preserve">    당해연도 보건소 결핵검진 실적</t>
  </si>
  <si>
    <t>Examination for tuberculosis at health
centers the current year</t>
  </si>
  <si>
    <t>NO. of pulmonary tuberculosis patients
registerer(declared) the current year</t>
  </si>
  <si>
    <t>Actual results BCG vaccinations Prevention of tuberculosis the current year</t>
  </si>
  <si>
    <t>Actual results BCG vaccinations Prevention 
of tuberculosis the current year</t>
  </si>
  <si>
    <t>합 계 Total</t>
  </si>
  <si>
    <t>신환자</t>
  </si>
  <si>
    <t>재치료자 Retreatment</t>
  </si>
  <si>
    <t>과거치료불명확</t>
  </si>
  <si>
    <t xml:space="preserve">기  타 </t>
  </si>
  <si>
    <t>보건소 Health center</t>
  </si>
  <si>
    <t>병·의원  Hospitals &amp; Clinics</t>
  </si>
  <si>
    <t>검사건수 Cases of the exam</t>
  </si>
  <si>
    <t>발견환자수 No. of patients discovered</t>
  </si>
  <si>
    <t>요관찰</t>
  </si>
  <si>
    <t xml:space="preserve">재발자 </t>
  </si>
  <si>
    <t>실패 후 재치료자</t>
  </si>
  <si>
    <t xml:space="preserve">중단후재등록 </t>
  </si>
  <si>
    <t>이전치료불명확</t>
  </si>
  <si>
    <t>미취학아동</t>
  </si>
  <si>
    <t>취학아동</t>
  </si>
  <si>
    <t>X-선검사</t>
  </si>
  <si>
    <t>객담검사</t>
  </si>
  <si>
    <t>도말양성</t>
  </si>
  <si>
    <t>도말음성</t>
  </si>
  <si>
    <t>New-registration</t>
  </si>
  <si>
    <t>Relapse</t>
  </si>
  <si>
    <t>Re-Treatment 
after failed
treatment</t>
  </si>
  <si>
    <t>Re-registration
 after recess</t>
  </si>
  <si>
    <t>Unclear results from previous treatment</t>
  </si>
  <si>
    <t>Unclear whether previously treated or not</t>
  </si>
  <si>
    <t>Orthers</t>
  </si>
  <si>
    <t xml:space="preserve">Sub total </t>
  </si>
  <si>
    <t>Preschool child</t>
  </si>
  <si>
    <t>School children</t>
  </si>
  <si>
    <t>school-children</t>
  </si>
  <si>
    <t>X-ray
inspection</t>
  </si>
  <si>
    <t>Exam of
the Sputum</t>
  </si>
  <si>
    <t>Smear Positive</t>
  </si>
  <si>
    <t>Smear Negative</t>
  </si>
  <si>
    <t>Sureveillance</t>
  </si>
  <si>
    <t>12. 보건소 구강보건사업실적 Oral health activities at health centers</t>
  </si>
  <si>
    <t>구강보건교육</t>
  </si>
  <si>
    <t>스케일링 또는 치면세정술</t>
  </si>
  <si>
    <t>불소용액양치</t>
  </si>
  <si>
    <t>불소도포</t>
  </si>
  <si>
    <t>Oral health education</t>
  </si>
  <si>
    <t>Scailing or Oral prophylaxis</t>
  </si>
  <si>
    <t>Fluoride mouth rinsing</t>
  </si>
  <si>
    <t>Fluoride topical application</t>
  </si>
  <si>
    <t>횟수</t>
  </si>
  <si>
    <t>인원</t>
  </si>
  <si>
    <t>건수</t>
  </si>
  <si>
    <t>Case</t>
  </si>
  <si>
    <t>13. 모자보건사업실적</t>
  </si>
  <si>
    <t>Maternal and Child Health Care Activites</t>
  </si>
  <si>
    <t>모자보건관리(신규등록)</t>
  </si>
  <si>
    <t>건 강 진 단 사 업</t>
  </si>
  <si>
    <t>Maternal and child health care program</t>
  </si>
  <si>
    <t>Health examination activities</t>
  </si>
  <si>
    <t>임산부등록관리</t>
  </si>
  <si>
    <t>영유아등록관리</t>
  </si>
  <si>
    <t>임  산  부</t>
  </si>
  <si>
    <t>영  유  아</t>
  </si>
  <si>
    <t>Registered pregnant women</t>
  </si>
  <si>
    <t>Registered infants/children</t>
  </si>
  <si>
    <t>Pregnant women</t>
  </si>
  <si>
    <t>Infants/children</t>
  </si>
  <si>
    <t>주 : 임산부 - 임신 중이거나 분만 후 6개월 미만인 여성 / 영유아 - 출생 후 6년 미만인 사람</t>
  </si>
  <si>
    <t>14. 건강보험 적용인구 1) (14-1)</t>
  </si>
  <si>
    <t>Beneficiaries Of health Insurance(2-1)</t>
  </si>
  <si>
    <t>14. 건강보험 적용인구(14-2)</t>
  </si>
  <si>
    <t>Beneficiaries Of health Insurance(2-2)</t>
  </si>
  <si>
    <t>단위 : 개소, 명, 세대</t>
  </si>
  <si>
    <t>Unit : number, person</t>
  </si>
  <si>
    <t>단위 : 개소, 명</t>
  </si>
  <si>
    <t>합        계
Total</t>
  </si>
  <si>
    <t>근로자
Worker</t>
  </si>
  <si>
    <t>직장 3)
Industrial workers</t>
  </si>
  <si>
    <t>지역
Self-employeds</t>
  </si>
  <si>
    <t>적 용 인 구
Covered persons</t>
  </si>
  <si>
    <t>사업장수</t>
  </si>
  <si>
    <t>사업장 수
Work Place</t>
  </si>
  <si>
    <t>계  Sub-total</t>
  </si>
  <si>
    <t>가입자2)</t>
  </si>
  <si>
    <t>피부양자2)</t>
  </si>
  <si>
    <t>가입자</t>
  </si>
  <si>
    <t>피부양자</t>
  </si>
  <si>
    <t>세대수</t>
  </si>
  <si>
    <t>가입자 1)</t>
  </si>
  <si>
    <t>남 Male</t>
  </si>
  <si>
    <t>여 Female</t>
  </si>
  <si>
    <t>Insured</t>
  </si>
  <si>
    <t>Dependents</t>
  </si>
  <si>
    <t>Work place</t>
  </si>
  <si>
    <t>Households</t>
  </si>
  <si>
    <t>Insurants</t>
  </si>
  <si>
    <t>주 : 1) 주민등록 주소지 기준, 지역의 가입자는 적용대상자를 말함</t>
  </si>
  <si>
    <t>주 : 주민등록 주소지 기준이며, 지역의 가입자는 적용대상자를 말함</t>
  </si>
  <si>
    <t xml:space="preserve">      2) 합계의 가입자 = 직장 가입자 + 지역 가입자(적용대상자) / 합계의 피부양자 = 직장가입자 피부양자</t>
  </si>
  <si>
    <t xml:space="preserve">      3) 2021년 '직장' 항목 추가(근로자, 공무원, 사립학교 교직원 포함), '근로자', '공무원, 사립학교 교직원' 항목 삭제</t>
  </si>
  <si>
    <t>15. 건강보험급여</t>
  </si>
  <si>
    <t>단위 : 건, 천원</t>
  </si>
  <si>
    <t>Unit : case, 1,000won</t>
  </si>
  <si>
    <t>합                계</t>
  </si>
  <si>
    <t>직                장 1)</t>
  </si>
  <si>
    <t>지        역</t>
  </si>
  <si>
    <t>Medical insurance for employees</t>
  </si>
  <si>
    <t>Self-employed</t>
  </si>
  <si>
    <t>건 수   Cases</t>
  </si>
  <si>
    <t>금 액    Amount</t>
  </si>
  <si>
    <t>주 : 1) 2021년 '직장(근로자)', '공무원·교직원' 항목을 '직장'으로 통합 작성</t>
  </si>
  <si>
    <t xml:space="preserve">     2) 계수가 단위 미만인 수는 반올림을 하였으므로 내용과 총수가 일치하지 않는 경우가 있음</t>
  </si>
  <si>
    <t>16. 건강보험대상자 진료실적</t>
  </si>
  <si>
    <t>Medical Treatment Activities of Medically Insured</t>
  </si>
  <si>
    <t>단위 : 건, 일, 천원</t>
  </si>
  <si>
    <t>Unit : case, day, 1,000won</t>
  </si>
  <si>
    <t>지급건수</t>
  </si>
  <si>
    <t>일        수 1)</t>
  </si>
  <si>
    <t>진         료         비</t>
  </si>
  <si>
    <t>Days</t>
  </si>
  <si>
    <t>Amount of medical fees</t>
  </si>
  <si>
    <t>Cases of medical</t>
  </si>
  <si>
    <t>내        원</t>
  </si>
  <si>
    <t>진        료</t>
  </si>
  <si>
    <t>공 단 부 담</t>
  </si>
  <si>
    <t>본 인 부 담</t>
  </si>
  <si>
    <t>treatment</t>
  </si>
  <si>
    <t>Visit for medical treatment</t>
  </si>
  <si>
    <t>Medical treatment</t>
  </si>
  <si>
    <t>Covered by Insurance Corporation</t>
  </si>
  <si>
    <t>Covered by the patient</t>
  </si>
  <si>
    <t>입원</t>
  </si>
  <si>
    <t>In-patients</t>
  </si>
  <si>
    <t>외래</t>
  </si>
  <si>
    <t>Out-patients</t>
  </si>
  <si>
    <t>약국</t>
  </si>
  <si>
    <t>Pharmacy</t>
  </si>
  <si>
    <t>주 : 1) 약국의 처방조제 항목은 내원일수 합계에서 제외되므로 항목별 계와 일치하지 않을 수 있음</t>
  </si>
  <si>
    <t>17. 국 민 연 금 가 입 자</t>
  </si>
  <si>
    <t>Number of National Pension Insurants</t>
  </si>
  <si>
    <t>총 가 입 자 수 Total insurants</t>
  </si>
  <si>
    <t>사업장 가입자 Insurants in workplaces</t>
  </si>
  <si>
    <t>지역가입자 1)</t>
  </si>
  <si>
    <t>임의가입자</t>
  </si>
  <si>
    <t>임의계속가입자</t>
  </si>
  <si>
    <t>사   업   장</t>
  </si>
  <si>
    <t>가   입   자</t>
  </si>
  <si>
    <t>Voluntarily &amp;</t>
  </si>
  <si>
    <t>Insured persons</t>
  </si>
  <si>
    <t>Voluntarily insured</t>
  </si>
  <si>
    <t xml:space="preserve">continuously insured </t>
  </si>
  <si>
    <t>Workplaces</t>
  </si>
  <si>
    <t>in the local area</t>
  </si>
  <si>
    <t>persons</t>
  </si>
  <si>
    <t>주 : 1) 2001년부터 지역가입자는 납부예외자(소득없는 가입자) 포함.</t>
  </si>
  <si>
    <t>18. 국 민 연 금 급 여  지 급 현 황</t>
  </si>
  <si>
    <t>Paying National Pension Insurant</t>
  </si>
  <si>
    <t>단위 : 명, 천원</t>
  </si>
  <si>
    <t>Unit : person, 1,000won</t>
  </si>
  <si>
    <t>연   금</t>
  </si>
  <si>
    <t xml:space="preserve">Pension      </t>
  </si>
  <si>
    <t xml:space="preserve">연   금    Pension        </t>
  </si>
  <si>
    <t>일시금                 A Iump sum allowance</t>
  </si>
  <si>
    <t>노령연금 Old-age Pension</t>
  </si>
  <si>
    <t>장애연금</t>
  </si>
  <si>
    <t>유족연금</t>
  </si>
  <si>
    <t>장애</t>
  </si>
  <si>
    <t>반환</t>
  </si>
  <si>
    <t>특례 Special</t>
  </si>
  <si>
    <t>노령연금(20년 이상)
Old-age pension (over 20 years)</t>
  </si>
  <si>
    <t>노령연금(10년 이상~20년 미만)</t>
  </si>
  <si>
    <t>조기 Early</t>
  </si>
  <si>
    <t>분할 Division</t>
  </si>
  <si>
    <t>Disability Pension</t>
  </si>
  <si>
    <t>Survivor
Pension</t>
  </si>
  <si>
    <t>Disability</t>
  </si>
  <si>
    <t>Restoration</t>
  </si>
  <si>
    <t>수급자수</t>
  </si>
  <si>
    <t>금액</t>
  </si>
  <si>
    <t>19. 국 가 보 훈 대 상 자(19-1)</t>
  </si>
  <si>
    <t>Number of Patriots and Veterans</t>
  </si>
  <si>
    <t>19. 국 가 보 훈 대 상 자(19-2)</t>
  </si>
  <si>
    <t>Number of Patriots and Veterans(Cont'd)</t>
  </si>
  <si>
    <t xml:space="preserve">합    계1)   Grand </t>
  </si>
  <si>
    <t>국가유공자</t>
  </si>
  <si>
    <t>Patriots   and   veterans</t>
  </si>
  <si>
    <t>유                      족             Bereaved families</t>
  </si>
  <si>
    <t>기 타 대 상 자4)        Others</t>
  </si>
  <si>
    <t>애국지사</t>
  </si>
  <si>
    <t>전,공상군경</t>
  </si>
  <si>
    <t>무공,보국수훈자</t>
  </si>
  <si>
    <t>재일학도의용군</t>
  </si>
  <si>
    <t>4.19 부상자,공로자</t>
  </si>
  <si>
    <t>공상공무원</t>
  </si>
  <si>
    <t>참전유공자2)</t>
  </si>
  <si>
    <t>특별공로자 및 특별공로상이자</t>
  </si>
  <si>
    <t>순국,
애국지사</t>
  </si>
  <si>
    <t>전몰, 전상, 순직, 공상군경  Bereaved families of disabled veterans and ex-policemen on duty</t>
  </si>
  <si>
    <t>무공,
보국
수훈자</t>
  </si>
  <si>
    <t>재일학도            
의용군인</t>
  </si>
  <si>
    <t>4.19 부상자,
공로자</t>
  </si>
  <si>
    <t>순직공무원</t>
  </si>
  <si>
    <t>특별공로           순직자</t>
  </si>
  <si>
    <t>6·18 자유상이자</t>
  </si>
  <si>
    <t>지원             대상자</t>
  </si>
  <si>
    <t>5.18민주
유공자</t>
  </si>
  <si>
    <t>특수
임무
수행자</t>
  </si>
  <si>
    <t>고엽제후유증 2세 5)</t>
  </si>
  <si>
    <t>중장기 복무제대 군인 5)</t>
  </si>
  <si>
    <t>보훈보상 대상자 5)</t>
  </si>
  <si>
    <t>Patriots</t>
  </si>
  <si>
    <t>Disabled veterans &amp; Sevicemen injured while on duty</t>
  </si>
  <si>
    <t>Recipients of 
military merit</t>
  </si>
  <si>
    <t>Student valunteer in japan who participated in the korean war</t>
  </si>
  <si>
    <t>Disabled in the April 19 student uprising</t>
  </si>
  <si>
    <t>Disabled civil servants</t>
  </si>
  <si>
    <t>Fought in the Korean War and the Vietnam War</t>
  </si>
  <si>
    <t>Deceased special contributors to national and social development</t>
  </si>
  <si>
    <t>Bereaved 
families</t>
  </si>
  <si>
    <t>배우자</t>
  </si>
  <si>
    <t>자    녀</t>
  </si>
  <si>
    <t>부  모</t>
  </si>
  <si>
    <t>기타3)</t>
  </si>
  <si>
    <t>Special merits</t>
  </si>
  <si>
    <t>Bereved families of the April 19
stuent uprising</t>
  </si>
  <si>
    <t>Families of civil servants dead or disabled while on duty</t>
  </si>
  <si>
    <t>June 18 Wounded Freedom Seekers</t>
  </si>
  <si>
    <t>Beneficiaries</t>
  </si>
  <si>
    <t xml:space="preserve">presons of distinguished services in the Gwangju democrarization movement </t>
  </si>
  <si>
    <t>Attendant special mission</t>
  </si>
  <si>
    <t xml:space="preserve">Offspring of Agent Orange victims </t>
  </si>
  <si>
    <t>Velterans mid-to long-term service</t>
  </si>
  <si>
    <t>Veterans eligible for compen-sation</t>
  </si>
  <si>
    <t xml:space="preserve">spouse </t>
  </si>
  <si>
    <t>Minor 
chidren</t>
  </si>
  <si>
    <t>Parents</t>
  </si>
  <si>
    <t>주 : 1) 2012년 합계 '남녀' 구분      2) 참전유공자는 6.25 참전, 월남전, 6.25 및 월남전 포함</t>
  </si>
  <si>
    <t xml:space="preserve">     3) 형제자매, 조부모 등 포함     4) 기타 대상자는 본인, 유족 포함        5) 2017년 추가(고엽제후유(의)증 2세, 중장기복무제대, 보훈대상자)</t>
  </si>
  <si>
    <t>20. 국가보훈대상자 취업</t>
  </si>
  <si>
    <t xml:space="preserve">            Employment of Patriots ＆ Veterans, </t>
  </si>
  <si>
    <t xml:space="preserve">        and Bereaved Families</t>
  </si>
  <si>
    <t>합      계         Grand  Total</t>
  </si>
  <si>
    <t>국가유공자    Patriots and veterans</t>
  </si>
  <si>
    <t>유족   Bereaved families</t>
  </si>
  <si>
    <t>기타대상자       Others</t>
  </si>
  <si>
    <t>21. 국가보훈대상자 자녀취학</t>
  </si>
  <si>
    <t xml:space="preserve">     Educational Benefits for Patriots ＆ Veterans,</t>
  </si>
  <si>
    <t xml:space="preserve">           and Their Families</t>
  </si>
  <si>
    <t>합    계       Grand Total</t>
  </si>
  <si>
    <t>국가유공자 Patriots and Veterans</t>
  </si>
  <si>
    <t>배 우 자       Spouses</t>
  </si>
  <si>
    <t>자    녀        Children</t>
  </si>
  <si>
    <t>중학교</t>
  </si>
  <si>
    <t>고등학교</t>
  </si>
  <si>
    <t>대학(교)</t>
  </si>
  <si>
    <t>Middle</t>
  </si>
  <si>
    <t>High</t>
  </si>
  <si>
    <t>College</t>
  </si>
  <si>
    <t>school</t>
  </si>
  <si>
    <t>and Uni.</t>
  </si>
  <si>
    <t>22. 사회복지시설</t>
  </si>
  <si>
    <t>Social Welfare Institutions and Inmates</t>
  </si>
  <si>
    <t>단위 :  개소, 명</t>
  </si>
  <si>
    <t>Unit : number</t>
  </si>
  <si>
    <t xml:space="preserve">합계  </t>
  </si>
  <si>
    <t xml:space="preserve">아 동 복 지 시 설     </t>
  </si>
  <si>
    <t>노 인 복 지 시 설</t>
  </si>
  <si>
    <t>장 애 인 복 지 시 설</t>
  </si>
  <si>
    <t>여 성 복 지 시 설</t>
  </si>
  <si>
    <t>정신건강증진시설</t>
  </si>
  <si>
    <t>노숙인 생활시설</t>
  </si>
  <si>
    <t>Children</t>
  </si>
  <si>
    <t>Aged</t>
  </si>
  <si>
    <t>Disabled</t>
  </si>
  <si>
    <t>Women</t>
  </si>
  <si>
    <t>Mental health</t>
  </si>
  <si>
    <t>Homeless</t>
  </si>
  <si>
    <t>시 설 수</t>
  </si>
  <si>
    <t>생활 및 이용인원</t>
  </si>
  <si>
    <t>생활인원</t>
  </si>
  <si>
    <t>Facilities</t>
  </si>
  <si>
    <t>Inmates&amp; Persons</t>
  </si>
  <si>
    <t>Inmates</t>
  </si>
  <si>
    <t>Persons</t>
  </si>
  <si>
    <t>23. 노 인 여 가 복 지 시 설</t>
  </si>
  <si>
    <t>Senior Leisure Service Facilities</t>
  </si>
  <si>
    <t>단위 : 개소,  명</t>
  </si>
  <si>
    <t>노인복지회관</t>
  </si>
  <si>
    <t>경 로 당</t>
  </si>
  <si>
    <t>노인교실</t>
  </si>
  <si>
    <t>Senior service center</t>
  </si>
  <si>
    <t>Community senior center</t>
  </si>
  <si>
    <t>Senior school</t>
  </si>
  <si>
    <t xml:space="preserve"> 연    별 </t>
  </si>
  <si>
    <t>시설수</t>
  </si>
  <si>
    <t>종사자수 Workers</t>
  </si>
  <si>
    <t>24. 노인주거 복지시설</t>
  </si>
  <si>
    <t>SENIOR HOME SERVICE FACILITIES</t>
  </si>
  <si>
    <t>합    계 1)</t>
  </si>
  <si>
    <t>양로시설</t>
  </si>
  <si>
    <t>노인공동생활가정</t>
  </si>
  <si>
    <t>노인복지주택</t>
  </si>
  <si>
    <t>Provision for old age</t>
  </si>
  <si>
    <t>Cohabitation</t>
  </si>
  <si>
    <t>Welrare House</t>
  </si>
  <si>
    <t>시설수
No. of
Institution</t>
  </si>
  <si>
    <t>입소인원 
Admitted Person</t>
  </si>
  <si>
    <t>종사자수</t>
  </si>
  <si>
    <t>정원 Regula</t>
  </si>
  <si>
    <t>현원 Present</t>
  </si>
  <si>
    <t>Workers</t>
  </si>
  <si>
    <t>주 : 1) 합계 = 양로시설 + 노인공동생활가정</t>
  </si>
  <si>
    <t>25. 노인의료 복지시설</t>
  </si>
  <si>
    <t>SENIOR MEDICAL SERVICE FACILITIES</t>
  </si>
  <si>
    <t>합    계</t>
  </si>
  <si>
    <t>노인요양시설</t>
  </si>
  <si>
    <t>노인요양공동생활가정</t>
  </si>
  <si>
    <t>Nursing cohabitation</t>
  </si>
  <si>
    <t>26. 재 가 노 인 복 지 시 설</t>
  </si>
  <si>
    <t>Community Senior Service Facilities</t>
  </si>
  <si>
    <t>방문요양서비스</t>
  </si>
  <si>
    <t>주·야간보호시설</t>
  </si>
  <si>
    <t>단기보호시설</t>
  </si>
  <si>
    <t>방문목욕서비스</t>
  </si>
  <si>
    <t>방문간호서비스1)</t>
  </si>
  <si>
    <t>복지용구지원서비스1)</t>
  </si>
  <si>
    <t>재가노인지원서비스
 Community care supporting service</t>
  </si>
  <si>
    <t>a visit Nursing</t>
  </si>
  <si>
    <t>Day and night care center</t>
  </si>
  <si>
    <t>Short-term care center</t>
  </si>
  <si>
    <t>visit bath service</t>
  </si>
  <si>
    <t>이용인원</t>
  </si>
  <si>
    <t xml:space="preserve">종사자수
</t>
  </si>
  <si>
    <t>No. of</t>
  </si>
  <si>
    <t>정원</t>
  </si>
  <si>
    <t>현원</t>
  </si>
  <si>
    <t xml:space="preserve">
Workers</t>
  </si>
  <si>
    <t>facilities</t>
  </si>
  <si>
    <t>Regular</t>
  </si>
  <si>
    <t>Present</t>
  </si>
  <si>
    <t>주 : 1) 2021년 '방문간호서비스', '복지용구지원서비스' 항목 추가</t>
  </si>
  <si>
    <t>27. 국민기초생활보장 수급자</t>
  </si>
  <si>
    <t>Basic Livelihood Security Receipients</t>
  </si>
  <si>
    <t>단위 : 가구, 명, 개소</t>
  </si>
  <si>
    <t>Unit : household, person, number</t>
  </si>
  <si>
    <t>일반수급자</t>
  </si>
  <si>
    <t>시설수급자</t>
  </si>
  <si>
    <t xml:space="preserve">특례수급자          </t>
  </si>
  <si>
    <t xml:space="preserve">Total   receipients </t>
  </si>
  <si>
    <t>General receipients</t>
  </si>
  <si>
    <t>Institotionalized receipients</t>
  </si>
  <si>
    <t>Special receipients</t>
  </si>
  <si>
    <t>Year &amp;</t>
  </si>
  <si>
    <t>가구</t>
  </si>
  <si>
    <t xml:space="preserve">      인원</t>
  </si>
  <si>
    <t>읍면동별</t>
  </si>
  <si>
    <t>Number</t>
  </si>
  <si>
    <t>Eup - Myeon-Dong</t>
  </si>
  <si>
    <t>of facilities</t>
  </si>
  <si>
    <t>백석읍</t>
  </si>
  <si>
    <t xml:space="preserve"> Baekseok-eup </t>
  </si>
  <si>
    <t>은현면</t>
  </si>
  <si>
    <t xml:space="preserve"> Eunhyeon-myeon </t>
  </si>
  <si>
    <t>남  면</t>
  </si>
  <si>
    <t xml:space="preserve"> Nam-myeon </t>
  </si>
  <si>
    <t>광적면</t>
  </si>
  <si>
    <t xml:space="preserve"> Gwangjeok-myeon </t>
  </si>
  <si>
    <t>장흥면</t>
  </si>
  <si>
    <t xml:space="preserve"> Jangheung-myeon </t>
  </si>
  <si>
    <t>양주1동</t>
  </si>
  <si>
    <t>Yangju 1(il) -dong</t>
  </si>
  <si>
    <t>양주2동</t>
  </si>
  <si>
    <t>Yangju 2(i) -dong</t>
  </si>
  <si>
    <t>회천1동</t>
  </si>
  <si>
    <t>Hoecheon 1(il)-dong</t>
  </si>
  <si>
    <t>회천2동</t>
  </si>
  <si>
    <t>Hoecheon 2(i)-dong</t>
  </si>
  <si>
    <t>회천3동</t>
  </si>
  <si>
    <t>Hoecheon 3(sam)-dong</t>
  </si>
  <si>
    <t>옥정1동</t>
  </si>
  <si>
    <t>Okjeong 1(il)-dong</t>
  </si>
  <si>
    <t>옥정2동</t>
  </si>
  <si>
    <t>Okjeong 2(i)-dong</t>
  </si>
  <si>
    <t>자료 : 복지지원과</t>
  </si>
  <si>
    <t>Source : Welfare Support Division</t>
  </si>
  <si>
    <t>28. 기초연금 수급자 수</t>
  </si>
  <si>
    <t>Number of Basic Pension Recipients</t>
  </si>
  <si>
    <t>단위 : 명, %</t>
  </si>
  <si>
    <t>Unit : person, %</t>
  </si>
  <si>
    <t>전체 노인대비 기초연금 수급자(명)  Total recipients of Basisc Pension as % of Total Population 65+(Persons)</t>
  </si>
  <si>
    <t>전체노인</t>
  </si>
  <si>
    <t>수급율 (%)</t>
  </si>
  <si>
    <t>Population 65 years old &amp; over</t>
  </si>
  <si>
    <t>Total recipients</t>
  </si>
  <si>
    <t>Take-up rate</t>
  </si>
  <si>
    <t>29. 여성복지시설</t>
  </si>
  <si>
    <t xml:space="preserve">Women's Welfare Facilities </t>
  </si>
  <si>
    <t>29. 여성복지시설(계속)</t>
  </si>
  <si>
    <t>Women's Welfare Facilities (Continued)</t>
  </si>
  <si>
    <t>한부모가족시설   Single-parent family</t>
  </si>
  <si>
    <t>소외여성 복지시설  Female victims of violence</t>
  </si>
  <si>
    <t>계2)  Sub-total</t>
  </si>
  <si>
    <t>모자가족복지시설
Mother-and-child family facilities</t>
  </si>
  <si>
    <t>미혼모자가족복지시설
Unmarried mother-and-child family facilities</t>
  </si>
  <si>
    <t>미혼모자 가족복지시설 공동생활가정
Group home for mother-and-child families</t>
  </si>
  <si>
    <t>모자일시지원복지시설
Temporary facilities for mother and child</t>
  </si>
  <si>
    <t>성폭력피해자보호시설
Facilities for victims of sexual violence</t>
  </si>
  <si>
    <t>가정폭력피해자보호시설
Facilities for victims of domestic violence</t>
  </si>
  <si>
    <t>성매매 피해자 지원시설
Facilities for victims of prostitution</t>
  </si>
  <si>
    <t>폭력피해이주여성보호시설3)</t>
  </si>
  <si>
    <t>입소자</t>
  </si>
  <si>
    <t>퇴소자</t>
  </si>
  <si>
    <t>연말현재</t>
  </si>
  <si>
    <t>Inmates as</t>
  </si>
  <si>
    <t>Admissions</t>
  </si>
  <si>
    <t>Discharges</t>
  </si>
  <si>
    <t>of year-end</t>
  </si>
  <si>
    <t>주 :  1) 2016년 일부서식 변경 및 시군추가  2) 모자일시보호시설 합계에서 제외(2016년)</t>
  </si>
  <si>
    <t xml:space="preserve">      3) 2020년 '폭력피해이주여성보호시설' 항목 추가</t>
  </si>
  <si>
    <t>30. 여성폭력상담</t>
  </si>
  <si>
    <t>Counseling Activities for Women</t>
  </si>
  <si>
    <t>단위 : 개소, 건</t>
  </si>
  <si>
    <t>Unit : number, each</t>
  </si>
  <si>
    <t>여성폭력상담         Counseling Activities for Women</t>
  </si>
  <si>
    <t>피해자 지원내역      Counseling Follow-ups</t>
  </si>
  <si>
    <t>통합상담 1)</t>
  </si>
  <si>
    <t>가정폭력</t>
  </si>
  <si>
    <t>성폭력</t>
  </si>
  <si>
    <t>성매매피해
Victims of Forced Prostitution</t>
  </si>
  <si>
    <t>심리·정서적</t>
  </si>
  <si>
    <t>수사·법적</t>
  </si>
  <si>
    <t>의료지원</t>
  </si>
  <si>
    <t>시설입소연계</t>
  </si>
  <si>
    <t>Combined issues</t>
  </si>
  <si>
    <t>Domestic Violence</t>
  </si>
  <si>
    <t>Sexual Violence</t>
  </si>
  <si>
    <t>지원</t>
  </si>
  <si>
    <t>상담소       No. of Counseling Centers</t>
  </si>
  <si>
    <t>상담건수    
No. of Counseling</t>
  </si>
  <si>
    <t>상담소 No. of Counseling Centers</t>
  </si>
  <si>
    <t>상담건수 No. of counseling cases</t>
  </si>
  <si>
    <t>상담건수
No. of Counseling</t>
  </si>
  <si>
    <t>상담소      No. of   Counseling Centers</t>
  </si>
  <si>
    <t>Legal</t>
  </si>
  <si>
    <t>Victim's</t>
  </si>
  <si>
    <t>Counseling</t>
  </si>
  <si>
    <t>Aid</t>
  </si>
  <si>
    <t>facility</t>
  </si>
  <si>
    <t>주 : 1) 한 상담소에서 "가정폭력, 성폭력, 성매매피해" 등 업무가 통합되어 상담하는 경우에 해당</t>
  </si>
  <si>
    <t>31. 소년 · 소녀가정 현황</t>
  </si>
  <si>
    <t>The state of Households Headed by Child</t>
  </si>
  <si>
    <t>세 대 주 Householder</t>
  </si>
  <si>
    <t>주    거    형    태  Type of residence</t>
  </si>
  <si>
    <t>세대원 Household members</t>
  </si>
  <si>
    <t>재학별 School attendance</t>
  </si>
  <si>
    <t>자가</t>
  </si>
  <si>
    <t>전세</t>
  </si>
  <si>
    <t>월세</t>
  </si>
  <si>
    <t>친지댁</t>
  </si>
  <si>
    <t>영구임대</t>
  </si>
  <si>
    <t>미취학</t>
  </si>
  <si>
    <t>초등학교</t>
  </si>
  <si>
    <t>중 학 교</t>
  </si>
  <si>
    <t>전문대이상</t>
  </si>
  <si>
    <t>기   타</t>
  </si>
  <si>
    <t>Annual</t>
  </si>
  <si>
    <t>Monthly</t>
  </si>
  <si>
    <t xml:space="preserve">Permanent </t>
  </si>
  <si>
    <t>Pre-</t>
  </si>
  <si>
    <t>Elementary</t>
  </si>
  <si>
    <t>middle</t>
  </si>
  <si>
    <t xml:space="preserve">High </t>
  </si>
  <si>
    <t>(미재학등)</t>
  </si>
  <si>
    <t>Owned</t>
  </si>
  <si>
    <t>rent</t>
  </si>
  <si>
    <t>Relative's</t>
  </si>
  <si>
    <t>rental house</t>
  </si>
  <si>
    <t>Toal</t>
  </si>
  <si>
    <t xml:space="preserve"> school</t>
  </si>
  <si>
    <t>Vniversity</t>
  </si>
  <si>
    <t xml:space="preserve">         -</t>
  </si>
  <si>
    <t xml:space="preserve">             -</t>
  </si>
  <si>
    <t xml:space="preserve">       -</t>
  </si>
  <si>
    <t xml:space="preserve">        -</t>
  </si>
  <si>
    <t xml:space="preserve">                 -</t>
  </si>
  <si>
    <t xml:space="preserve">      -</t>
  </si>
  <si>
    <t xml:space="preserve">            -</t>
  </si>
  <si>
    <t xml:space="preserve">                -</t>
  </si>
  <si>
    <t xml:space="preserve">               -</t>
  </si>
  <si>
    <t xml:space="preserve">              -</t>
  </si>
  <si>
    <t>자료 : 여성보육과</t>
  </si>
  <si>
    <t>Source : Women &amp; Childcare Division</t>
  </si>
  <si>
    <t>32. 보 육 시 설</t>
  </si>
  <si>
    <t>Day Care Centers for Children</t>
  </si>
  <si>
    <t>보 육 시 설 수           Day Care centers</t>
  </si>
  <si>
    <t>보 육 아 동 수           Accommodated children</t>
  </si>
  <si>
    <t>합  계
Total</t>
  </si>
  <si>
    <t>국공립
Public</t>
  </si>
  <si>
    <t>사회복지법인</t>
  </si>
  <si>
    <t>민   간</t>
  </si>
  <si>
    <t>법인·단체등</t>
  </si>
  <si>
    <t xml:space="preserve"> 부모협동</t>
  </si>
  <si>
    <t>직장
Work
-shop</t>
  </si>
  <si>
    <t>가정
Home</t>
  </si>
  <si>
    <t>부모협동</t>
  </si>
  <si>
    <t xml:space="preserve">Social welfare society </t>
  </si>
  <si>
    <t xml:space="preserve">        Private</t>
  </si>
  <si>
    <t>Corporation</t>
  </si>
  <si>
    <t>Parents-Corporation</t>
  </si>
  <si>
    <t>Parents-
Corporation</t>
  </si>
  <si>
    <t xml:space="preserve"> - </t>
  </si>
  <si>
    <t xml:space="preserve"> -</t>
  </si>
  <si>
    <t xml:space="preserve"> … </t>
  </si>
  <si>
    <t xml:space="preserve">  주 : 2014년 법인→사회복지법인으로 변경, 법인·단체등 추가</t>
  </si>
  <si>
    <t xml:space="preserve">31. 아 동 복 지 시 설 </t>
  </si>
  <si>
    <t>Children Welfare Institutions</t>
  </si>
  <si>
    <t>합계  Total</t>
  </si>
  <si>
    <t>양육시설 Child bringing up institutions</t>
  </si>
  <si>
    <t xml:space="preserve">자립지원시설 </t>
  </si>
  <si>
    <t>Self independence assistance institutions</t>
  </si>
  <si>
    <t>보호치료시설 Child care treatment institution</t>
  </si>
  <si>
    <t>기  타    Others</t>
  </si>
  <si>
    <t>연말현재생활인원</t>
  </si>
  <si>
    <t>No.of inmates</t>
  </si>
  <si>
    <t>Dis-</t>
  </si>
  <si>
    <t>of
facilities</t>
  </si>
  <si>
    <t>Admitted</t>
  </si>
  <si>
    <t>discharged</t>
  </si>
  <si>
    <t>as of year-end</t>
  </si>
  <si>
    <t>ischarg-ed</t>
  </si>
  <si>
    <t>Dis-charged</t>
  </si>
  <si>
    <t>charged</t>
  </si>
  <si>
    <t>32. 장애인복지 생활시설</t>
  </si>
  <si>
    <t>Institutions for the Disabled and Their Inmates</t>
  </si>
  <si>
    <t>연     별
시 설 명</t>
  </si>
  <si>
    <t>입소자(A)</t>
  </si>
  <si>
    <t>퇴     소     자(B)</t>
  </si>
  <si>
    <t>연말현재생활인원(C) Inmates as of  year-end</t>
  </si>
  <si>
    <t xml:space="preserve">Year ＆
facilities
</t>
  </si>
  <si>
    <t>성   별</t>
  </si>
  <si>
    <t>연 령 별   Age</t>
  </si>
  <si>
    <t>장  애  종  별   By category of disability</t>
  </si>
  <si>
    <t>위탁자</t>
  </si>
  <si>
    <t>무연고자</t>
  </si>
  <si>
    <t>연고자 인도</t>
  </si>
  <si>
    <t>취업</t>
  </si>
  <si>
    <t>전원</t>
  </si>
  <si>
    <t>Gender</t>
  </si>
  <si>
    <t>18세 미만
Less than 
18 years old</t>
  </si>
  <si>
    <t>18세 이상
18 years old
and over</t>
  </si>
  <si>
    <t>지 체</t>
  </si>
  <si>
    <t>시 각</t>
  </si>
  <si>
    <t>청각언어</t>
  </si>
  <si>
    <t>정신지체</t>
  </si>
  <si>
    <t>of</t>
  </si>
  <si>
    <t>Non-</t>
  </si>
  <si>
    <t>To</t>
  </si>
  <si>
    <t>Tran</t>
  </si>
  <si>
    <t>Physically</t>
  </si>
  <si>
    <t>Visually</t>
  </si>
  <si>
    <t>Auditorily and</t>
  </si>
  <si>
    <t>Mentally</t>
  </si>
  <si>
    <t>Referrals</t>
  </si>
  <si>
    <t>relatives</t>
  </si>
  <si>
    <t>Employed</t>
  </si>
  <si>
    <t>sfer</t>
  </si>
  <si>
    <t>disabled</t>
  </si>
  <si>
    <t>lingually 
disabled</t>
  </si>
  <si>
    <t>retarded</t>
  </si>
  <si>
    <t>요셉의집</t>
  </si>
  <si>
    <t>House of yoseph</t>
  </si>
  <si>
    <t>나루터공동체</t>
  </si>
  <si>
    <t>Yangju naruter community</t>
  </si>
  <si>
    <t>미리내공동체</t>
  </si>
  <si>
    <t>Mirinae community</t>
  </si>
  <si>
    <t>행복한복지원</t>
  </si>
  <si>
    <t>The Happy Social Welfare Center</t>
  </si>
  <si>
    <t>에바다의집선교회</t>
  </si>
  <si>
    <t>The Missionaries of Ephatha</t>
  </si>
  <si>
    <t>보아스사랑의집</t>
  </si>
  <si>
    <t>Boaz the house of love</t>
  </si>
  <si>
    <t>호산나의집</t>
  </si>
  <si>
    <t>Hosanna House</t>
  </si>
  <si>
    <t>베들레헴기쁨의집</t>
  </si>
  <si>
    <t>Bethlehem the Fair house of joy</t>
  </si>
  <si>
    <t>Source : Welfare support Division</t>
  </si>
  <si>
    <t>33. 장애인 등록현황1)</t>
  </si>
  <si>
    <t>Registered Disabled Persons</t>
  </si>
  <si>
    <t>장애유형  By type of the disabled</t>
  </si>
  <si>
    <t>장애정도1) degree of disability</t>
  </si>
  <si>
    <t>지체장애</t>
  </si>
  <si>
    <t>뇌병변장애</t>
  </si>
  <si>
    <t>시각장애</t>
  </si>
  <si>
    <t>청각장애</t>
  </si>
  <si>
    <t>언어장애</t>
  </si>
  <si>
    <t>지적장애</t>
  </si>
  <si>
    <t>자폐성장애</t>
  </si>
  <si>
    <t>정신장애</t>
  </si>
  <si>
    <t>신장장애</t>
  </si>
  <si>
    <t>심장장애</t>
  </si>
  <si>
    <t>호흡기장애</t>
  </si>
  <si>
    <t>간장애</t>
  </si>
  <si>
    <t>안면장애</t>
  </si>
  <si>
    <t>장루-요루장애</t>
  </si>
  <si>
    <t>뇌전증</t>
  </si>
  <si>
    <t>심한장애</t>
  </si>
  <si>
    <t>심하지 않은 장애</t>
  </si>
  <si>
    <t>Physical</t>
  </si>
  <si>
    <t>Disability of</t>
  </si>
  <si>
    <t>Hearing</t>
  </si>
  <si>
    <t>Speech</t>
  </si>
  <si>
    <t>Mental</t>
  </si>
  <si>
    <t>Autistic</t>
  </si>
  <si>
    <t>Kidney</t>
  </si>
  <si>
    <t>Cardiac</t>
  </si>
  <si>
    <t>Respiratory</t>
  </si>
  <si>
    <t>Hepatic</t>
  </si>
  <si>
    <t>Facial</t>
  </si>
  <si>
    <t>Intestinal Fistular</t>
  </si>
  <si>
    <t>Brain Lesion</t>
  </si>
  <si>
    <t xml:space="preserve"> Disability</t>
  </si>
  <si>
    <t>retardation</t>
  </si>
  <si>
    <t>Disorder</t>
  </si>
  <si>
    <t>Dysfunction</t>
  </si>
  <si>
    <t>Disfigurement</t>
  </si>
  <si>
    <t>/ Urinary Fistular</t>
  </si>
  <si>
    <t>Epilepsy</t>
  </si>
  <si>
    <t>Severe disability</t>
  </si>
  <si>
    <t>Mild disability</t>
  </si>
  <si>
    <t>주 : 1) 장애등급제(1~6급) 폐지되고 장애의 정도가 심한장애인(기존 1~3급), 심하지않은 장애인(기존 4~6급)으로 구분(시행 2019.7.1)</t>
  </si>
  <si>
    <t>34. 저소득 및  한부모가족</t>
  </si>
  <si>
    <t>Low-Income Single Parent Families</t>
  </si>
  <si>
    <t>단위 : 가구, 명</t>
  </si>
  <si>
    <t>Unit : household, person</t>
  </si>
  <si>
    <t>한부모가족지원법 수급자1)</t>
  </si>
  <si>
    <t>국민기초생활보장법 수급자</t>
  </si>
  <si>
    <t>국가보훈법수급자</t>
  </si>
  <si>
    <t>Single Parent Families Support Act Recipients</t>
  </si>
  <si>
    <t>Basic Livelihood Security law Recipients</t>
  </si>
  <si>
    <t>MPVA Clients</t>
  </si>
  <si>
    <t>가구수</t>
  </si>
  <si>
    <t>가구원수</t>
  </si>
  <si>
    <t>Household members</t>
  </si>
  <si>
    <t xml:space="preserve">주 : 1) 사회복지통합시스템을 기준 작성 </t>
  </si>
  <si>
    <t>35. 묘지 및 봉안시설 1)</t>
  </si>
  <si>
    <t>Cemeteries, Crematorium and Charnel Houses</t>
  </si>
  <si>
    <t>단위 : 개소, 천 ㎡</t>
  </si>
  <si>
    <t>Unit : number, 1,000㎡</t>
  </si>
  <si>
    <t>화장시설</t>
  </si>
  <si>
    <t>묘 지</t>
  </si>
  <si>
    <t>봉 안 시설2)</t>
  </si>
  <si>
    <t>자연장지</t>
  </si>
  <si>
    <t>공설</t>
  </si>
  <si>
    <t>사설</t>
  </si>
  <si>
    <t>개소수
Sites</t>
  </si>
  <si>
    <t>총매장 능력 (기)
Total Capacity</t>
  </si>
  <si>
    <t xml:space="preserve">매장기수(기)
Deposited </t>
  </si>
  <si>
    <t>총봉안능력 (기)
Total Capacity</t>
  </si>
  <si>
    <t xml:space="preserve">봉안기수(기)
Deposited </t>
  </si>
  <si>
    <t>총자연장 능록 (기)
Total Capacity</t>
  </si>
  <si>
    <t xml:space="preserve">자연장기수(기)
Deposited </t>
  </si>
  <si>
    <t>개소</t>
  </si>
  <si>
    <t>화로</t>
  </si>
  <si>
    <t>주 :  1) 사설은 법인과 종교단체에 한함</t>
  </si>
  <si>
    <t xml:space="preserve">      2) 1개 시설이 각각 봉안당과 봉안묘 등을 운영할 경우 1개 시설로 봄</t>
  </si>
  <si>
    <t>Source : Statical Yearbook of Gyeonggi</t>
  </si>
  <si>
    <t>37. 헌혈사업실적</t>
  </si>
  <si>
    <t>Blood Donation Activities</t>
  </si>
  <si>
    <t xml:space="preserve">Unit : person  </t>
  </si>
  <si>
    <t>연   별
성  별</t>
  </si>
  <si>
    <t>장소별   By place</t>
  </si>
  <si>
    <t>연령별   By age-group</t>
  </si>
  <si>
    <t>계1)</t>
  </si>
  <si>
    <t>혈액원</t>
  </si>
  <si>
    <t>헌혈의집</t>
  </si>
  <si>
    <t>가  두</t>
  </si>
  <si>
    <t>대학교</t>
  </si>
  <si>
    <t>군부대</t>
  </si>
  <si>
    <t>종교단체</t>
  </si>
  <si>
    <t>일반단체</t>
  </si>
  <si>
    <t>16∼19세</t>
  </si>
  <si>
    <t>20∼29세</t>
  </si>
  <si>
    <t>30∼39세</t>
  </si>
  <si>
    <t>40∼49세</t>
  </si>
  <si>
    <t>50∼59세</t>
  </si>
  <si>
    <t>60세이상</t>
  </si>
  <si>
    <t>Blood</t>
  </si>
  <si>
    <t>Street</t>
  </si>
  <si>
    <t>Military</t>
  </si>
  <si>
    <t>Religious</t>
  </si>
  <si>
    <t>General</t>
  </si>
  <si>
    <t>Years old</t>
  </si>
  <si>
    <t>center</t>
  </si>
  <si>
    <t>house</t>
  </si>
  <si>
    <t>campaign</t>
  </si>
  <si>
    <t>university</t>
  </si>
  <si>
    <t>body</t>
  </si>
  <si>
    <t>&amp; more</t>
  </si>
  <si>
    <t>2013</t>
  </si>
  <si>
    <t>직업별   By occupation</t>
  </si>
  <si>
    <t>혈액형별    By type of blood</t>
  </si>
  <si>
    <t>학  생</t>
  </si>
  <si>
    <t>공무원</t>
  </si>
  <si>
    <t>회사원</t>
  </si>
  <si>
    <t>군인</t>
  </si>
  <si>
    <t>자영업</t>
  </si>
  <si>
    <t>종교직</t>
  </si>
  <si>
    <t>가사</t>
  </si>
  <si>
    <t>Self-</t>
  </si>
  <si>
    <t>House</t>
  </si>
  <si>
    <t>A</t>
  </si>
  <si>
    <t>B</t>
  </si>
  <si>
    <t>O</t>
  </si>
  <si>
    <t>AB</t>
  </si>
  <si>
    <t>Student</t>
  </si>
  <si>
    <t>servant</t>
  </si>
  <si>
    <t>Worker</t>
  </si>
  <si>
    <t>Soldier</t>
  </si>
  <si>
    <t>employed</t>
  </si>
  <si>
    <t>person</t>
  </si>
  <si>
    <t>keeper</t>
  </si>
  <si>
    <t>주 : 1) '남녀' 항목 추가</t>
  </si>
  <si>
    <t>Source :  The Rep of Korea National Red Cross, Gyeonggi Province Blood Center</t>
  </si>
  <si>
    <t>자료 : 대한적십자사 경기도혈액원(혈액관리본부)</t>
  </si>
  <si>
    <t>36. 방문건강관리 사업실적</t>
  </si>
  <si>
    <t>Home Visiting Health Service</t>
  </si>
  <si>
    <t>단위 : 가구, 명, 건</t>
  </si>
  <si>
    <t>Unit : household, person, case</t>
  </si>
  <si>
    <t>가        정        방        문</t>
  </si>
  <si>
    <t>Home visiting</t>
  </si>
  <si>
    <t>보건소내외</t>
  </si>
  <si>
    <t>등록가구</t>
  </si>
  <si>
    <t>방문건수</t>
  </si>
  <si>
    <t>질환별 방문간호환자수</t>
  </si>
  <si>
    <t>Number of patient to home visiting health service as per disease</t>
  </si>
  <si>
    <t>서비스연계</t>
  </si>
  <si>
    <t>Registration</t>
  </si>
  <si>
    <t>암</t>
  </si>
  <si>
    <t>당뇨병</t>
  </si>
  <si>
    <t>고혈압</t>
  </si>
  <si>
    <t>관절염</t>
  </si>
  <si>
    <t>뇌졸중</t>
  </si>
  <si>
    <t>치매</t>
  </si>
  <si>
    <t>정신질환</t>
  </si>
  <si>
    <t>household</t>
  </si>
  <si>
    <t>visitings</t>
  </si>
  <si>
    <t>Cancer</t>
  </si>
  <si>
    <t>Diabetes</t>
  </si>
  <si>
    <t>Hypertension</t>
  </si>
  <si>
    <t>Arthritis</t>
  </si>
  <si>
    <t>Apoplexy</t>
  </si>
  <si>
    <t>Dementia</t>
  </si>
  <si>
    <t>Mentalillness</t>
  </si>
  <si>
    <t>37. 어린이집</t>
  </si>
  <si>
    <t>Childcare Facilities</t>
  </si>
  <si>
    <t>Unit : establishment, person</t>
  </si>
  <si>
    <t>어린이집수  Childcare Facilities</t>
  </si>
  <si>
    <t>보육아동수   Accommodated children</t>
  </si>
  <si>
    <t>국공립</t>
  </si>
  <si>
    <t>민간</t>
  </si>
  <si>
    <t>협동</t>
  </si>
  <si>
    <t>직장</t>
  </si>
  <si>
    <t>가정</t>
  </si>
  <si>
    <t>합   계</t>
  </si>
  <si>
    <t xml:space="preserve">민간  </t>
  </si>
  <si>
    <t xml:space="preserve">Social welfare </t>
  </si>
  <si>
    <t xml:space="preserve">parents </t>
  </si>
  <si>
    <t>society</t>
  </si>
  <si>
    <t xml:space="preserve"> Private</t>
  </si>
  <si>
    <t>and others</t>
  </si>
  <si>
    <t>co-op</t>
  </si>
  <si>
    <t>Workshop</t>
  </si>
  <si>
    <t>Home</t>
  </si>
  <si>
    <t>corporation</t>
  </si>
  <si>
    <t>38. 사회복지자원봉사자 현황1)</t>
  </si>
  <si>
    <t xml:space="preserve"> Volunteers</t>
  </si>
  <si>
    <t>성별 by Gender</t>
  </si>
  <si>
    <t>연 령 별 by Age-group</t>
  </si>
  <si>
    <t>19세 이하
Under 19 years old</t>
  </si>
  <si>
    <t>20∼29세
20~29 years old</t>
  </si>
  <si>
    <t xml:space="preserve">30∼39세
30~39 years old </t>
  </si>
  <si>
    <t>40∼49세
40~49 years old</t>
  </si>
  <si>
    <t>50∼59세
50~59 years old</t>
  </si>
  <si>
    <t>60세 이상
60 years old and older</t>
  </si>
  <si>
    <t>주 : 1) 경기도민이 경기도에서 자원봉사한 인원. 2021년 연령별 '남,녀' 항목 추가</t>
  </si>
  <si>
    <t xml:space="preserve">     2) 코로나19 영향으로 2020년 수치 감소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</si>
</sst>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tabSelected="1" workbookViewId="0">
      <selection activeCell="L21" sqref="L21"/>
    </sheetView>
  </sheetViews>
  <sheetFormatPr defaultRowHeight="16.5" x14ac:dyDescent="0.3"/>
  <sheetData>
    <row r="1" spans="1:13" x14ac:dyDescent="0.3">
      <c r="A1" t="s">
        <v>0</v>
      </c>
      <c r="H1" t="s">
        <v>1</v>
      </c>
    </row>
    <row r="2" spans="1:13" x14ac:dyDescent="0.3">
      <c r="A2" t="s">
        <v>2</v>
      </c>
      <c r="M2" t="s">
        <v>3</v>
      </c>
    </row>
    <row r="3" spans="1:13" x14ac:dyDescent="0.3">
      <c r="A3" t="s">
        <v>4</v>
      </c>
      <c r="B3" t="s">
        <v>5</v>
      </c>
      <c r="C3" t="s">
        <v>6</v>
      </c>
      <c r="E3" t="s">
        <v>7</v>
      </c>
      <c r="F3" t="s">
        <v>8</v>
      </c>
      <c r="G3" t="s">
        <v>9</v>
      </c>
      <c r="H3" t="s">
        <v>10</v>
      </c>
      <c r="I3" t="s">
        <v>11</v>
      </c>
      <c r="J3" t="s">
        <v>12</v>
      </c>
      <c r="K3" t="s">
        <v>13</v>
      </c>
      <c r="L3" t="s">
        <v>14</v>
      </c>
      <c r="M3" t="s">
        <v>15</v>
      </c>
    </row>
    <row r="4" spans="1:13" x14ac:dyDescent="0.3">
      <c r="B4" t="s">
        <v>16</v>
      </c>
      <c r="C4" t="s">
        <v>17</v>
      </c>
      <c r="D4" t="s">
        <v>18</v>
      </c>
      <c r="F4" t="s">
        <v>19</v>
      </c>
      <c r="K4" t="s">
        <v>20</v>
      </c>
      <c r="L4" t="s">
        <v>20</v>
      </c>
    </row>
    <row r="5" spans="1:13" x14ac:dyDescent="0.3">
      <c r="C5" t="s">
        <v>21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27</v>
      </c>
      <c r="J5" t="s">
        <v>28</v>
      </c>
      <c r="K5" t="s">
        <v>29</v>
      </c>
      <c r="L5" t="s">
        <v>30</v>
      </c>
    </row>
    <row r="6" spans="1:13" x14ac:dyDescent="0.3">
      <c r="A6">
        <v>2014</v>
      </c>
      <c r="B6">
        <v>810</v>
      </c>
      <c r="C6">
        <v>176</v>
      </c>
      <c r="D6">
        <v>0</v>
      </c>
      <c r="E6">
        <v>39</v>
      </c>
      <c r="F6">
        <v>37</v>
      </c>
      <c r="G6">
        <v>5</v>
      </c>
      <c r="H6">
        <v>0</v>
      </c>
      <c r="I6">
        <v>154</v>
      </c>
      <c r="J6">
        <v>323</v>
      </c>
      <c r="K6">
        <v>65</v>
      </c>
      <c r="L6">
        <v>11</v>
      </c>
      <c r="M6">
        <v>2014</v>
      </c>
    </row>
    <row r="7" spans="1:13" x14ac:dyDescent="0.3">
      <c r="A7">
        <v>2015</v>
      </c>
      <c r="B7">
        <v>767</v>
      </c>
      <c r="C7">
        <v>152</v>
      </c>
      <c r="D7">
        <v>0</v>
      </c>
      <c r="E7">
        <v>22</v>
      </c>
      <c r="F7">
        <v>30</v>
      </c>
      <c r="G7">
        <v>14</v>
      </c>
      <c r="H7">
        <v>0</v>
      </c>
      <c r="I7">
        <v>179</v>
      </c>
      <c r="J7">
        <v>267</v>
      </c>
      <c r="K7">
        <v>98</v>
      </c>
      <c r="L7">
        <v>5</v>
      </c>
      <c r="M7">
        <v>2015</v>
      </c>
    </row>
    <row r="8" spans="1:13" x14ac:dyDescent="0.3">
      <c r="A8">
        <v>2016</v>
      </c>
      <c r="B8">
        <v>779</v>
      </c>
      <c r="C8">
        <v>152</v>
      </c>
      <c r="D8">
        <v>0</v>
      </c>
      <c r="E8">
        <v>37</v>
      </c>
      <c r="F8">
        <v>28</v>
      </c>
      <c r="G8">
        <v>13</v>
      </c>
      <c r="H8">
        <v>0</v>
      </c>
      <c r="I8">
        <v>179</v>
      </c>
      <c r="J8">
        <v>267</v>
      </c>
      <c r="K8">
        <v>98</v>
      </c>
      <c r="L8">
        <v>5</v>
      </c>
      <c r="M8">
        <v>2016</v>
      </c>
    </row>
    <row r="9" spans="1:13" x14ac:dyDescent="0.3">
      <c r="A9">
        <v>2017</v>
      </c>
      <c r="B9">
        <f>SUM(C9:L9)</f>
        <v>1235</v>
      </c>
      <c r="C9">
        <v>184</v>
      </c>
      <c r="D9">
        <v>0</v>
      </c>
      <c r="E9">
        <v>52</v>
      </c>
      <c r="F9">
        <v>42</v>
      </c>
      <c r="G9">
        <v>27</v>
      </c>
      <c r="H9">
        <v>1</v>
      </c>
      <c r="I9">
        <v>236</v>
      </c>
      <c r="J9">
        <v>473</v>
      </c>
      <c r="K9">
        <v>207</v>
      </c>
      <c r="L9">
        <v>13</v>
      </c>
      <c r="M9">
        <v>2017</v>
      </c>
    </row>
    <row r="10" spans="1:13" x14ac:dyDescent="0.3">
      <c r="A10">
        <v>2018</v>
      </c>
      <c r="B10">
        <v>1569</v>
      </c>
      <c r="C10">
        <v>229</v>
      </c>
      <c r="D10" t="s">
        <v>31</v>
      </c>
      <c r="E10">
        <v>60</v>
      </c>
      <c r="F10">
        <v>46</v>
      </c>
      <c r="G10">
        <v>103</v>
      </c>
      <c r="H10">
        <v>1</v>
      </c>
      <c r="I10">
        <v>293</v>
      </c>
      <c r="J10">
        <v>538</v>
      </c>
      <c r="K10">
        <v>286</v>
      </c>
      <c r="L10">
        <v>13</v>
      </c>
      <c r="M10">
        <v>2018</v>
      </c>
    </row>
    <row r="11" spans="1:13" x14ac:dyDescent="0.3">
      <c r="A11">
        <v>2019</v>
      </c>
      <c r="B11">
        <v>1191</v>
      </c>
      <c r="C11">
        <v>246</v>
      </c>
      <c r="D11">
        <v>0</v>
      </c>
      <c r="E11">
        <v>75</v>
      </c>
      <c r="F11">
        <v>58</v>
      </c>
      <c r="G11">
        <v>17</v>
      </c>
      <c r="H11">
        <v>1</v>
      </c>
      <c r="I11">
        <v>320</v>
      </c>
      <c r="J11">
        <v>292</v>
      </c>
      <c r="K11">
        <v>182</v>
      </c>
      <c r="L11">
        <v>0</v>
      </c>
      <c r="M11">
        <v>2019</v>
      </c>
    </row>
    <row r="12" spans="1:13" x14ac:dyDescent="0.3">
      <c r="A12">
        <v>2020</v>
      </c>
      <c r="B12">
        <v>1255</v>
      </c>
      <c r="C12">
        <v>254</v>
      </c>
      <c r="D12">
        <v>0</v>
      </c>
      <c r="E12">
        <v>79</v>
      </c>
      <c r="F12">
        <v>60</v>
      </c>
      <c r="G12">
        <v>17</v>
      </c>
      <c r="H12">
        <v>1</v>
      </c>
      <c r="I12">
        <v>340</v>
      </c>
      <c r="J12">
        <v>305</v>
      </c>
      <c r="K12">
        <v>192</v>
      </c>
      <c r="L12">
        <v>7</v>
      </c>
      <c r="M12">
        <v>2020</v>
      </c>
    </row>
    <row r="13" spans="1:13" x14ac:dyDescent="0.3">
      <c r="A13">
        <v>2021</v>
      </c>
      <c r="B13">
        <f>SUM(C13:L13)</f>
        <v>1930</v>
      </c>
      <c r="C13">
        <v>229</v>
      </c>
      <c r="D13">
        <v>0</v>
      </c>
      <c r="E13">
        <v>71</v>
      </c>
      <c r="F13">
        <v>66</v>
      </c>
      <c r="G13">
        <v>19</v>
      </c>
      <c r="H13">
        <v>1</v>
      </c>
      <c r="I13">
        <v>280</v>
      </c>
      <c r="J13">
        <v>784</v>
      </c>
      <c r="K13">
        <v>474</v>
      </c>
      <c r="L13">
        <v>6</v>
      </c>
      <c r="M13">
        <v>2021</v>
      </c>
    </row>
    <row r="14" spans="1:13" x14ac:dyDescent="0.3">
      <c r="A14">
        <v>2022</v>
      </c>
      <c r="B14">
        <v>2230</v>
      </c>
      <c r="C14">
        <v>259</v>
      </c>
      <c r="E14">
        <v>84</v>
      </c>
      <c r="F14">
        <v>67</v>
      </c>
      <c r="G14">
        <v>20</v>
      </c>
      <c r="H14">
        <v>1</v>
      </c>
      <c r="I14">
        <v>473</v>
      </c>
      <c r="J14">
        <v>786</v>
      </c>
      <c r="K14">
        <v>519</v>
      </c>
      <c r="L14">
        <v>21</v>
      </c>
      <c r="M14">
        <v>2022</v>
      </c>
    </row>
    <row r="15" spans="1:13" x14ac:dyDescent="0.3">
      <c r="A15">
        <v>2023</v>
      </c>
      <c r="B15">
        <v>2194</v>
      </c>
      <c r="C15">
        <v>273</v>
      </c>
      <c r="E15">
        <v>98</v>
      </c>
      <c r="F15">
        <v>78</v>
      </c>
      <c r="G15">
        <v>17</v>
      </c>
      <c r="H15">
        <v>1</v>
      </c>
      <c r="I15">
        <v>423</v>
      </c>
      <c r="J15">
        <v>762</v>
      </c>
      <c r="K15">
        <v>524</v>
      </c>
      <c r="L15">
        <v>18</v>
      </c>
      <c r="M15">
        <v>2023</v>
      </c>
    </row>
    <row r="16" spans="1:13" x14ac:dyDescent="0.3">
      <c r="A16" t="s">
        <v>32</v>
      </c>
      <c r="M16" t="s">
        <v>33</v>
      </c>
    </row>
    <row r="17" spans="1:1" x14ac:dyDescent="0.3">
      <c r="A17" t="s">
        <v>34</v>
      </c>
    </row>
    <row r="18" spans="1:1" x14ac:dyDescent="0.3">
      <c r="A18" t="s">
        <v>35</v>
      </c>
    </row>
    <row r="19" spans="1:1" x14ac:dyDescent="0.3">
      <c r="A19" t="s">
        <v>36</v>
      </c>
    </row>
  </sheetData>
  <phoneticPr fontId="18" type="noConversion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25"/>
  <sheetViews>
    <sheetView workbookViewId="0"/>
  </sheetViews>
  <sheetFormatPr defaultRowHeight="16.5" x14ac:dyDescent="0.3"/>
  <sheetData>
    <row r="1" spans="1:160" x14ac:dyDescent="0.3">
      <c r="B1" t="s">
        <v>338</v>
      </c>
      <c r="V1" t="s">
        <v>339</v>
      </c>
      <c r="AQ1" t="s">
        <v>340</v>
      </c>
      <c r="BT1" t="s">
        <v>341</v>
      </c>
      <c r="CU1" t="s">
        <v>342</v>
      </c>
      <c r="DX1" t="s">
        <v>341</v>
      </c>
    </row>
    <row r="2" spans="1:160" x14ac:dyDescent="0.3">
      <c r="A2" t="s">
        <v>343</v>
      </c>
      <c r="AP2" t="s">
        <v>344</v>
      </c>
      <c r="AQ2" t="s">
        <v>343</v>
      </c>
      <c r="CT2" t="s">
        <v>344</v>
      </c>
      <c r="CU2" t="s">
        <v>343</v>
      </c>
      <c r="FD2" t="s">
        <v>344</v>
      </c>
    </row>
    <row r="3" spans="1:160" x14ac:dyDescent="0.3">
      <c r="A3" t="s">
        <v>40</v>
      </c>
      <c r="B3" t="s">
        <v>345</v>
      </c>
      <c r="V3" t="s">
        <v>345</v>
      </c>
      <c r="AP3" t="s">
        <v>66</v>
      </c>
      <c r="AQ3" t="s">
        <v>40</v>
      </c>
      <c r="AR3" t="s">
        <v>346</v>
      </c>
      <c r="BT3" t="s">
        <v>346</v>
      </c>
      <c r="CT3" t="s">
        <v>66</v>
      </c>
      <c r="CU3" t="s">
        <v>40</v>
      </c>
      <c r="CV3" t="s">
        <v>347</v>
      </c>
      <c r="DX3" t="s">
        <v>347</v>
      </c>
      <c r="FB3" t="s">
        <v>348</v>
      </c>
      <c r="FD3" t="s">
        <v>15</v>
      </c>
    </row>
    <row r="4" spans="1:160" x14ac:dyDescent="0.3">
      <c r="B4" t="s">
        <v>41</v>
      </c>
      <c r="H4" t="s">
        <v>349</v>
      </c>
      <c r="J4" t="s">
        <v>350</v>
      </c>
      <c r="L4" t="s">
        <v>351</v>
      </c>
      <c r="N4" t="s">
        <v>352</v>
      </c>
      <c r="P4" t="s">
        <v>353</v>
      </c>
      <c r="R4" t="s">
        <v>354</v>
      </c>
      <c r="T4" t="s">
        <v>355</v>
      </c>
      <c r="V4" t="s">
        <v>356</v>
      </c>
      <c r="X4" t="s">
        <v>357</v>
      </c>
      <c r="Z4" t="s">
        <v>358</v>
      </c>
      <c r="AB4" t="s">
        <v>359</v>
      </c>
      <c r="AD4" t="s">
        <v>360</v>
      </c>
      <c r="AF4" t="s">
        <v>361</v>
      </c>
      <c r="AH4" t="s">
        <v>362</v>
      </c>
      <c r="AJ4" t="s">
        <v>363</v>
      </c>
      <c r="AL4" t="s">
        <v>364</v>
      </c>
      <c r="AN4" t="s">
        <v>365</v>
      </c>
      <c r="AR4" t="s">
        <v>41</v>
      </c>
      <c r="AX4" t="s">
        <v>366</v>
      </c>
      <c r="AZ4" t="s">
        <v>365</v>
      </c>
      <c r="BB4" t="s">
        <v>324</v>
      </c>
      <c r="BD4" t="s">
        <v>367</v>
      </c>
      <c r="BF4" t="s">
        <v>368</v>
      </c>
      <c r="BH4" t="s">
        <v>369</v>
      </c>
      <c r="BJ4" t="s">
        <v>370</v>
      </c>
      <c r="BL4" t="s">
        <v>371</v>
      </c>
      <c r="BN4" t="s">
        <v>372</v>
      </c>
      <c r="BP4" t="s">
        <v>373</v>
      </c>
      <c r="BR4" t="s">
        <v>374</v>
      </c>
      <c r="BT4" t="s">
        <v>375</v>
      </c>
      <c r="BV4" t="s">
        <v>376</v>
      </c>
      <c r="BX4" t="s">
        <v>377</v>
      </c>
      <c r="BZ4" t="s">
        <v>378</v>
      </c>
      <c r="CB4" t="s">
        <v>379</v>
      </c>
      <c r="CD4" t="s">
        <v>380</v>
      </c>
      <c r="CF4" t="s">
        <v>381</v>
      </c>
      <c r="CH4" t="s">
        <v>382</v>
      </c>
      <c r="CJ4" t="s">
        <v>383</v>
      </c>
      <c r="CL4" t="s">
        <v>384</v>
      </c>
      <c r="CN4" t="s">
        <v>385</v>
      </c>
      <c r="CP4" t="s">
        <v>386</v>
      </c>
      <c r="CR4" t="s">
        <v>387</v>
      </c>
      <c r="CV4" t="s">
        <v>388</v>
      </c>
      <c r="DB4" t="s">
        <v>389</v>
      </c>
      <c r="DD4" t="s">
        <v>318</v>
      </c>
      <c r="DF4" t="s">
        <v>325</v>
      </c>
      <c r="DH4" t="s">
        <v>390</v>
      </c>
      <c r="DJ4" t="s">
        <v>391</v>
      </c>
      <c r="DL4" t="s">
        <v>392</v>
      </c>
      <c r="DN4" t="s">
        <v>393</v>
      </c>
      <c r="DP4" t="s">
        <v>394</v>
      </c>
      <c r="DR4" t="s">
        <v>395</v>
      </c>
      <c r="DT4" t="s">
        <v>396</v>
      </c>
      <c r="DV4" t="s">
        <v>397</v>
      </c>
      <c r="DX4" t="s">
        <v>398</v>
      </c>
      <c r="DZ4" t="s">
        <v>399</v>
      </c>
      <c r="EB4" t="s">
        <v>400</v>
      </c>
      <c r="ED4" t="s">
        <v>401</v>
      </c>
      <c r="EF4" t="s">
        <v>402</v>
      </c>
      <c r="EH4" t="s">
        <v>403</v>
      </c>
      <c r="EJ4" t="s">
        <v>404</v>
      </c>
      <c r="EL4" t="s">
        <v>405</v>
      </c>
      <c r="EN4" t="s">
        <v>406</v>
      </c>
      <c r="EP4" t="s">
        <v>407</v>
      </c>
      <c r="ER4" t="s">
        <v>408</v>
      </c>
      <c r="ET4" t="s">
        <v>409</v>
      </c>
      <c r="EV4" t="s">
        <v>410</v>
      </c>
      <c r="EX4" t="s">
        <v>411</v>
      </c>
      <c r="EZ4" t="s">
        <v>412</v>
      </c>
    </row>
    <row r="5" spans="1:160" x14ac:dyDescent="0.3">
      <c r="N5" t="s">
        <v>413</v>
      </c>
      <c r="P5" t="s">
        <v>414</v>
      </c>
      <c r="AH5" t="s">
        <v>415</v>
      </c>
      <c r="AN5" t="s">
        <v>416</v>
      </c>
      <c r="AZ5" t="s">
        <v>417</v>
      </c>
      <c r="CB5" t="s">
        <v>418</v>
      </c>
      <c r="CD5" t="s">
        <v>419</v>
      </c>
      <c r="CF5" t="s">
        <v>420</v>
      </c>
      <c r="CL5" t="s">
        <v>421</v>
      </c>
      <c r="CN5" t="s">
        <v>422</v>
      </c>
      <c r="DF5" t="s">
        <v>423</v>
      </c>
      <c r="DN5" t="s">
        <v>424</v>
      </c>
      <c r="EF5" t="s">
        <v>425</v>
      </c>
      <c r="ER5" t="s">
        <v>426</v>
      </c>
      <c r="EX5" t="s">
        <v>427</v>
      </c>
      <c r="FB5" t="s">
        <v>428</v>
      </c>
    </row>
    <row r="6" spans="1:160" x14ac:dyDescent="0.3">
      <c r="B6" t="s">
        <v>16</v>
      </c>
      <c r="H6" t="s">
        <v>429</v>
      </c>
      <c r="J6" t="s">
        <v>430</v>
      </c>
      <c r="L6" t="s">
        <v>431</v>
      </c>
      <c r="N6" t="s">
        <v>432</v>
      </c>
      <c r="P6" t="s">
        <v>432</v>
      </c>
      <c r="R6" t="s">
        <v>433</v>
      </c>
      <c r="T6" t="s">
        <v>434</v>
      </c>
      <c r="V6" t="s">
        <v>435</v>
      </c>
      <c r="X6" t="s">
        <v>436</v>
      </c>
      <c r="Z6" t="s">
        <v>437</v>
      </c>
      <c r="AB6" t="s">
        <v>438</v>
      </c>
      <c r="AD6" t="s">
        <v>439</v>
      </c>
      <c r="AF6" t="s">
        <v>440</v>
      </c>
      <c r="AH6" t="s">
        <v>441</v>
      </c>
      <c r="AJ6" t="s">
        <v>442</v>
      </c>
      <c r="AL6" t="s">
        <v>443</v>
      </c>
      <c r="AN6" t="s">
        <v>444</v>
      </c>
      <c r="AR6" t="s">
        <v>16</v>
      </c>
      <c r="AX6" t="s">
        <v>445</v>
      </c>
      <c r="AZ6" t="s">
        <v>444</v>
      </c>
      <c r="BB6" t="s">
        <v>446</v>
      </c>
      <c r="BD6" t="s">
        <v>447</v>
      </c>
      <c r="BF6" t="s">
        <v>448</v>
      </c>
      <c r="BH6" t="s">
        <v>449</v>
      </c>
      <c r="BJ6" t="s">
        <v>450</v>
      </c>
      <c r="BL6" t="s">
        <v>451</v>
      </c>
      <c r="BN6" t="s">
        <v>452</v>
      </c>
      <c r="BP6" t="s">
        <v>453</v>
      </c>
      <c r="BR6" t="s">
        <v>454</v>
      </c>
      <c r="BT6" t="s">
        <v>455</v>
      </c>
      <c r="BV6" t="s">
        <v>456</v>
      </c>
      <c r="BX6" t="s">
        <v>457</v>
      </c>
      <c r="BZ6" t="s">
        <v>458</v>
      </c>
      <c r="CB6" t="s">
        <v>459</v>
      </c>
      <c r="CD6" t="s">
        <v>460</v>
      </c>
      <c r="CF6" t="s">
        <v>461</v>
      </c>
      <c r="CH6" t="s">
        <v>462</v>
      </c>
      <c r="CJ6" t="s">
        <v>463</v>
      </c>
      <c r="CL6" t="s">
        <v>464</v>
      </c>
      <c r="CN6" t="s">
        <v>465</v>
      </c>
      <c r="CP6" t="s">
        <v>466</v>
      </c>
      <c r="CR6" t="s">
        <v>467</v>
      </c>
      <c r="CV6" t="s">
        <v>16</v>
      </c>
      <c r="DB6" t="s">
        <v>468</v>
      </c>
      <c r="DD6" t="s">
        <v>469</v>
      </c>
      <c r="DF6" t="s">
        <v>470</v>
      </c>
      <c r="DH6" t="s">
        <v>471</v>
      </c>
      <c r="DJ6" t="s">
        <v>472</v>
      </c>
      <c r="DL6" t="s">
        <v>473</v>
      </c>
      <c r="DN6" t="s">
        <v>474</v>
      </c>
      <c r="DP6" t="s">
        <v>475</v>
      </c>
      <c r="DR6" t="s">
        <v>476</v>
      </c>
      <c r="DT6" t="s">
        <v>477</v>
      </c>
      <c r="DV6" t="s">
        <v>478</v>
      </c>
      <c r="DX6" t="s">
        <v>479</v>
      </c>
      <c r="DZ6" t="s">
        <v>480</v>
      </c>
      <c r="EB6" t="s">
        <v>481</v>
      </c>
      <c r="ED6" t="s">
        <v>482</v>
      </c>
      <c r="EF6" t="s">
        <v>483</v>
      </c>
      <c r="EH6" t="s">
        <v>484</v>
      </c>
      <c r="EJ6" t="s">
        <v>485</v>
      </c>
      <c r="EL6" t="s">
        <v>486</v>
      </c>
      <c r="EN6" t="s">
        <v>487</v>
      </c>
      <c r="EP6" t="s">
        <v>488</v>
      </c>
      <c r="ER6" t="s">
        <v>489</v>
      </c>
      <c r="ET6" t="s">
        <v>490</v>
      </c>
      <c r="EV6" t="s">
        <v>491</v>
      </c>
      <c r="EX6" t="s">
        <v>492</v>
      </c>
      <c r="EZ6" t="s">
        <v>493</v>
      </c>
      <c r="FB6" t="s">
        <v>494</v>
      </c>
    </row>
    <row r="7" spans="1:160" x14ac:dyDescent="0.3">
      <c r="B7" t="s">
        <v>495</v>
      </c>
      <c r="E7" t="s">
        <v>496</v>
      </c>
      <c r="H7" t="s">
        <v>497</v>
      </c>
      <c r="I7" t="s">
        <v>498</v>
      </c>
      <c r="J7" t="s">
        <v>497</v>
      </c>
      <c r="K7" t="s">
        <v>498</v>
      </c>
      <c r="L7" t="s">
        <v>497</v>
      </c>
      <c r="M7" t="s">
        <v>498</v>
      </c>
      <c r="N7" t="s">
        <v>497</v>
      </c>
      <c r="O7" t="s">
        <v>498</v>
      </c>
      <c r="P7" t="s">
        <v>497</v>
      </c>
      <c r="Q7" t="s">
        <v>498</v>
      </c>
      <c r="R7" t="s">
        <v>497</v>
      </c>
      <c r="S7" t="s">
        <v>498</v>
      </c>
      <c r="T7" t="s">
        <v>497</v>
      </c>
      <c r="U7" t="s">
        <v>498</v>
      </c>
      <c r="V7" t="s">
        <v>497</v>
      </c>
      <c r="W7" t="s">
        <v>498</v>
      </c>
      <c r="X7" t="s">
        <v>497</v>
      </c>
      <c r="Y7" t="s">
        <v>498</v>
      </c>
      <c r="Z7" t="s">
        <v>497</v>
      </c>
      <c r="AA7" t="s">
        <v>498</v>
      </c>
      <c r="AB7" t="s">
        <v>497</v>
      </c>
      <c r="AC7" t="s">
        <v>498</v>
      </c>
      <c r="AD7" t="s">
        <v>497</v>
      </c>
      <c r="AE7" t="s">
        <v>498</v>
      </c>
      <c r="AF7" t="s">
        <v>497</v>
      </c>
      <c r="AG7" t="s">
        <v>498</v>
      </c>
      <c r="AH7" t="s">
        <v>497</v>
      </c>
      <c r="AI7" t="s">
        <v>498</v>
      </c>
      <c r="AJ7" t="s">
        <v>497</v>
      </c>
      <c r="AK7" t="s">
        <v>498</v>
      </c>
      <c r="AL7" t="s">
        <v>497</v>
      </c>
      <c r="AM7" t="s">
        <v>498</v>
      </c>
      <c r="AN7" t="s">
        <v>497</v>
      </c>
      <c r="AO7" t="s">
        <v>498</v>
      </c>
      <c r="AR7" t="s">
        <v>495</v>
      </c>
      <c r="AU7" t="s">
        <v>496</v>
      </c>
      <c r="AX7" t="s">
        <v>497</v>
      </c>
      <c r="AY7" t="s">
        <v>498</v>
      </c>
      <c r="AZ7" t="s">
        <v>497</v>
      </c>
      <c r="BA7" t="s">
        <v>498</v>
      </c>
      <c r="BB7" t="s">
        <v>497</v>
      </c>
      <c r="BC7" t="s">
        <v>498</v>
      </c>
      <c r="BD7" t="s">
        <v>497</v>
      </c>
      <c r="BE7" t="s">
        <v>498</v>
      </c>
      <c r="BF7" t="s">
        <v>497</v>
      </c>
      <c r="BG7" t="s">
        <v>498</v>
      </c>
      <c r="BH7" t="s">
        <v>497</v>
      </c>
      <c r="BI7" t="s">
        <v>498</v>
      </c>
      <c r="BJ7" t="s">
        <v>497</v>
      </c>
      <c r="BK7" t="s">
        <v>498</v>
      </c>
      <c r="BL7" t="s">
        <v>497</v>
      </c>
      <c r="BM7" t="s">
        <v>498</v>
      </c>
      <c r="BN7" t="s">
        <v>497</v>
      </c>
      <c r="BO7" t="s">
        <v>498</v>
      </c>
      <c r="BP7" t="s">
        <v>497</v>
      </c>
      <c r="BQ7" t="s">
        <v>498</v>
      </c>
      <c r="BR7" t="s">
        <v>497</v>
      </c>
      <c r="BS7" t="s">
        <v>498</v>
      </c>
      <c r="BT7" t="s">
        <v>497</v>
      </c>
      <c r="BU7" t="s">
        <v>498</v>
      </c>
      <c r="BV7" t="s">
        <v>497</v>
      </c>
      <c r="BW7" t="s">
        <v>498</v>
      </c>
      <c r="BX7" t="s">
        <v>497</v>
      </c>
      <c r="BY7" t="s">
        <v>498</v>
      </c>
      <c r="BZ7" t="s">
        <v>497</v>
      </c>
      <c r="CA7" t="s">
        <v>498</v>
      </c>
      <c r="CB7" t="s">
        <v>497</v>
      </c>
      <c r="CC7" t="s">
        <v>498</v>
      </c>
      <c r="CD7" t="s">
        <v>497</v>
      </c>
      <c r="CE7" t="s">
        <v>498</v>
      </c>
      <c r="CF7" t="s">
        <v>497</v>
      </c>
      <c r="CG7" t="s">
        <v>498</v>
      </c>
      <c r="CH7" t="s">
        <v>497</v>
      </c>
      <c r="CI7" t="s">
        <v>498</v>
      </c>
      <c r="CJ7" t="s">
        <v>497</v>
      </c>
      <c r="CK7" t="s">
        <v>498</v>
      </c>
      <c r="CL7" t="s">
        <v>497</v>
      </c>
      <c r="CM7" t="s">
        <v>498</v>
      </c>
      <c r="CN7" t="s">
        <v>497</v>
      </c>
      <c r="CO7" t="s">
        <v>498</v>
      </c>
      <c r="CP7" t="s">
        <v>497</v>
      </c>
      <c r="CQ7" t="s">
        <v>498</v>
      </c>
      <c r="CR7" t="s">
        <v>497</v>
      </c>
      <c r="CS7" t="s">
        <v>498</v>
      </c>
      <c r="CV7" t="s">
        <v>495</v>
      </c>
      <c r="CY7" t="s">
        <v>496</v>
      </c>
      <c r="DB7" t="s">
        <v>497</v>
      </c>
      <c r="DC7" t="s">
        <v>498</v>
      </c>
      <c r="DD7" t="s">
        <v>497</v>
      </c>
      <c r="DE7" t="s">
        <v>498</v>
      </c>
      <c r="DF7" t="s">
        <v>497</v>
      </c>
      <c r="DG7" t="s">
        <v>498</v>
      </c>
      <c r="DH7" t="s">
        <v>497</v>
      </c>
      <c r="DI7" t="s">
        <v>498</v>
      </c>
      <c r="DJ7" t="s">
        <v>497</v>
      </c>
      <c r="DK7" t="s">
        <v>498</v>
      </c>
      <c r="DL7" t="s">
        <v>497</v>
      </c>
      <c r="DM7" t="s">
        <v>498</v>
      </c>
      <c r="DN7" t="s">
        <v>497</v>
      </c>
      <c r="DO7" t="s">
        <v>498</v>
      </c>
      <c r="DP7" t="s">
        <v>497</v>
      </c>
      <c r="DQ7" t="s">
        <v>498</v>
      </c>
      <c r="DR7" t="s">
        <v>497</v>
      </c>
      <c r="DS7" t="s">
        <v>498</v>
      </c>
      <c r="DT7" t="s">
        <v>497</v>
      </c>
      <c r="DU7" t="s">
        <v>498</v>
      </c>
      <c r="DV7" t="s">
        <v>497</v>
      </c>
      <c r="DW7" t="s">
        <v>498</v>
      </c>
      <c r="DX7" t="s">
        <v>497</v>
      </c>
      <c r="DY7" t="s">
        <v>498</v>
      </c>
      <c r="DZ7" t="s">
        <v>497</v>
      </c>
      <c r="EA7" t="s">
        <v>498</v>
      </c>
      <c r="EB7" t="s">
        <v>497</v>
      </c>
      <c r="EC7" t="s">
        <v>498</v>
      </c>
      <c r="ED7" t="s">
        <v>497</v>
      </c>
      <c r="EE7" t="s">
        <v>498</v>
      </c>
      <c r="EF7" t="s">
        <v>497</v>
      </c>
      <c r="EG7" t="s">
        <v>498</v>
      </c>
      <c r="EH7" t="s">
        <v>497</v>
      </c>
      <c r="EI7" t="s">
        <v>498</v>
      </c>
      <c r="EJ7" t="s">
        <v>497</v>
      </c>
      <c r="EK7" t="s">
        <v>498</v>
      </c>
      <c r="EL7" t="s">
        <v>497</v>
      </c>
      <c r="EM7" t="s">
        <v>498</v>
      </c>
      <c r="EN7" t="s">
        <v>497</v>
      </c>
      <c r="EO7" t="s">
        <v>498</v>
      </c>
      <c r="EP7" t="s">
        <v>497</v>
      </c>
      <c r="EQ7" t="s">
        <v>498</v>
      </c>
      <c r="ER7" t="s">
        <v>497</v>
      </c>
      <c r="ES7" t="s">
        <v>498</v>
      </c>
      <c r="ET7" t="s">
        <v>497</v>
      </c>
      <c r="EU7" t="s">
        <v>498</v>
      </c>
      <c r="EV7" t="s">
        <v>497</v>
      </c>
      <c r="EW7" t="s">
        <v>498</v>
      </c>
      <c r="EX7" t="s">
        <v>497</v>
      </c>
      <c r="EY7" t="s">
        <v>498</v>
      </c>
      <c r="EZ7" t="s">
        <v>497</v>
      </c>
      <c r="FA7" t="s">
        <v>498</v>
      </c>
      <c r="FB7" t="s">
        <v>497</v>
      </c>
      <c r="FC7" t="s">
        <v>498</v>
      </c>
    </row>
    <row r="8" spans="1:160" x14ac:dyDescent="0.3">
      <c r="B8" t="s">
        <v>499</v>
      </c>
      <c r="C8" t="s">
        <v>500</v>
      </c>
      <c r="D8" t="s">
        <v>501</v>
      </c>
      <c r="E8" t="s">
        <v>499</v>
      </c>
      <c r="F8" t="s">
        <v>500</v>
      </c>
      <c r="G8" t="s">
        <v>501</v>
      </c>
      <c r="H8" t="s">
        <v>502</v>
      </c>
      <c r="I8" t="s">
        <v>503</v>
      </c>
      <c r="J8" t="s">
        <v>502</v>
      </c>
      <c r="K8" t="s">
        <v>503</v>
      </c>
      <c r="L8" t="s">
        <v>502</v>
      </c>
      <c r="M8" t="s">
        <v>503</v>
      </c>
      <c r="N8" t="s">
        <v>502</v>
      </c>
      <c r="O8" t="s">
        <v>503</v>
      </c>
      <c r="P8" t="s">
        <v>502</v>
      </c>
      <c r="Q8" t="s">
        <v>503</v>
      </c>
      <c r="R8" t="s">
        <v>502</v>
      </c>
      <c r="S8" t="s">
        <v>503</v>
      </c>
      <c r="T8" t="s">
        <v>502</v>
      </c>
      <c r="U8" t="s">
        <v>503</v>
      </c>
      <c r="V8" t="s">
        <v>502</v>
      </c>
      <c r="W8" t="s">
        <v>503</v>
      </c>
      <c r="X8" t="s">
        <v>502</v>
      </c>
      <c r="Y8" t="s">
        <v>503</v>
      </c>
      <c r="Z8" t="s">
        <v>502</v>
      </c>
      <c r="AA8" t="s">
        <v>503</v>
      </c>
      <c r="AB8" t="s">
        <v>502</v>
      </c>
      <c r="AC8" t="s">
        <v>503</v>
      </c>
      <c r="AD8" t="s">
        <v>502</v>
      </c>
      <c r="AE8" t="s">
        <v>503</v>
      </c>
      <c r="AF8" t="s">
        <v>502</v>
      </c>
      <c r="AG8" t="s">
        <v>503</v>
      </c>
      <c r="AH8" t="s">
        <v>502</v>
      </c>
      <c r="AI8" t="s">
        <v>503</v>
      </c>
      <c r="AJ8" t="s">
        <v>502</v>
      </c>
      <c r="AK8" t="s">
        <v>503</v>
      </c>
      <c r="AL8" t="s">
        <v>502</v>
      </c>
      <c r="AM8" t="s">
        <v>503</v>
      </c>
      <c r="AN8" t="s">
        <v>502</v>
      </c>
      <c r="AO8" t="s">
        <v>503</v>
      </c>
      <c r="AR8" t="s">
        <v>499</v>
      </c>
      <c r="AS8" t="s">
        <v>500</v>
      </c>
      <c r="AT8" t="s">
        <v>501</v>
      </c>
      <c r="AU8" t="s">
        <v>499</v>
      </c>
      <c r="AV8" t="s">
        <v>500</v>
      </c>
      <c r="AW8" t="s">
        <v>501</v>
      </c>
      <c r="AX8" t="s">
        <v>502</v>
      </c>
      <c r="AY8" t="s">
        <v>503</v>
      </c>
      <c r="AZ8" t="s">
        <v>502</v>
      </c>
      <c r="BA8" t="s">
        <v>503</v>
      </c>
      <c r="BB8" t="s">
        <v>502</v>
      </c>
      <c r="BC8" t="s">
        <v>503</v>
      </c>
      <c r="BD8" t="s">
        <v>502</v>
      </c>
      <c r="BE8" t="s">
        <v>503</v>
      </c>
      <c r="BF8" t="s">
        <v>502</v>
      </c>
      <c r="BG8" t="s">
        <v>503</v>
      </c>
      <c r="BH8" t="s">
        <v>502</v>
      </c>
      <c r="BI8" t="s">
        <v>503</v>
      </c>
      <c r="BJ8" t="s">
        <v>502</v>
      </c>
      <c r="BK8" t="s">
        <v>503</v>
      </c>
      <c r="BL8" t="s">
        <v>502</v>
      </c>
      <c r="BM8" t="s">
        <v>503</v>
      </c>
      <c r="BN8" t="s">
        <v>502</v>
      </c>
      <c r="BO8" t="s">
        <v>503</v>
      </c>
      <c r="BP8" t="s">
        <v>502</v>
      </c>
      <c r="BQ8" t="s">
        <v>503</v>
      </c>
      <c r="BR8" t="s">
        <v>502</v>
      </c>
      <c r="BS8" t="s">
        <v>503</v>
      </c>
      <c r="BT8" t="s">
        <v>502</v>
      </c>
      <c r="BU8" t="s">
        <v>503</v>
      </c>
      <c r="BV8" t="s">
        <v>502</v>
      </c>
      <c r="BW8" t="s">
        <v>503</v>
      </c>
      <c r="BX8" t="s">
        <v>502</v>
      </c>
      <c r="BY8" t="s">
        <v>503</v>
      </c>
      <c r="BZ8" t="s">
        <v>502</v>
      </c>
      <c r="CA8" t="s">
        <v>503</v>
      </c>
      <c r="CB8" t="s">
        <v>502</v>
      </c>
      <c r="CC8" t="s">
        <v>503</v>
      </c>
      <c r="CD8" t="s">
        <v>502</v>
      </c>
      <c r="CE8" t="s">
        <v>503</v>
      </c>
      <c r="CF8" t="s">
        <v>502</v>
      </c>
      <c r="CG8" t="s">
        <v>503</v>
      </c>
      <c r="CH8" t="s">
        <v>502</v>
      </c>
      <c r="CI8" t="s">
        <v>503</v>
      </c>
      <c r="CJ8" t="s">
        <v>502</v>
      </c>
      <c r="CK8" t="s">
        <v>503</v>
      </c>
      <c r="CL8" t="s">
        <v>502</v>
      </c>
      <c r="CM8" t="s">
        <v>503</v>
      </c>
      <c r="CN8" t="s">
        <v>502</v>
      </c>
      <c r="CO8" t="s">
        <v>503</v>
      </c>
      <c r="CP8" t="s">
        <v>502</v>
      </c>
      <c r="CQ8" t="s">
        <v>503</v>
      </c>
      <c r="CR8" t="s">
        <v>502</v>
      </c>
      <c r="CS8" t="s">
        <v>503</v>
      </c>
      <c r="CV8" t="s">
        <v>499</v>
      </c>
      <c r="CW8" t="s">
        <v>500</v>
      </c>
      <c r="CX8" t="s">
        <v>501</v>
      </c>
      <c r="CY8" t="s">
        <v>499</v>
      </c>
      <c r="CZ8" t="s">
        <v>500</v>
      </c>
      <c r="DA8" t="s">
        <v>501</v>
      </c>
      <c r="DB8" t="s">
        <v>502</v>
      </c>
      <c r="DC8" t="s">
        <v>503</v>
      </c>
      <c r="DD8" t="s">
        <v>502</v>
      </c>
      <c r="DE8" t="s">
        <v>503</v>
      </c>
      <c r="DF8" t="s">
        <v>502</v>
      </c>
      <c r="DG8" t="s">
        <v>503</v>
      </c>
      <c r="DH8" t="s">
        <v>502</v>
      </c>
      <c r="DI8" t="s">
        <v>503</v>
      </c>
      <c r="DJ8" t="s">
        <v>502</v>
      </c>
      <c r="DK8" t="s">
        <v>503</v>
      </c>
      <c r="DL8" t="s">
        <v>502</v>
      </c>
      <c r="DM8" t="s">
        <v>503</v>
      </c>
      <c r="DN8" t="s">
        <v>502</v>
      </c>
      <c r="DO8" t="s">
        <v>503</v>
      </c>
      <c r="DP8" t="s">
        <v>502</v>
      </c>
      <c r="DQ8" t="s">
        <v>503</v>
      </c>
      <c r="DR8" t="s">
        <v>502</v>
      </c>
      <c r="DS8" t="s">
        <v>503</v>
      </c>
      <c r="DT8" t="s">
        <v>502</v>
      </c>
      <c r="DU8" t="s">
        <v>503</v>
      </c>
      <c r="DV8" t="s">
        <v>502</v>
      </c>
      <c r="DW8" t="s">
        <v>503</v>
      </c>
      <c r="DX8" t="s">
        <v>502</v>
      </c>
      <c r="DY8" t="s">
        <v>503</v>
      </c>
      <c r="DZ8" t="s">
        <v>502</v>
      </c>
      <c r="EA8" t="s">
        <v>503</v>
      </c>
      <c r="EB8" t="s">
        <v>502</v>
      </c>
      <c r="EC8" t="s">
        <v>503</v>
      </c>
      <c r="ED8" t="s">
        <v>502</v>
      </c>
      <c r="EE8" t="s">
        <v>503</v>
      </c>
      <c r="EF8" t="s">
        <v>502</v>
      </c>
      <c r="EG8" t="s">
        <v>503</v>
      </c>
      <c r="EH8" t="s">
        <v>502</v>
      </c>
      <c r="EI8" t="s">
        <v>503</v>
      </c>
      <c r="EJ8" t="s">
        <v>502</v>
      </c>
      <c r="EK8" t="s">
        <v>503</v>
      </c>
      <c r="EL8" t="s">
        <v>502</v>
      </c>
      <c r="EM8" t="s">
        <v>503</v>
      </c>
      <c r="EN8" t="s">
        <v>502</v>
      </c>
      <c r="EO8" t="s">
        <v>503</v>
      </c>
      <c r="EP8" t="s">
        <v>502</v>
      </c>
      <c r="EQ8" t="s">
        <v>503</v>
      </c>
      <c r="ER8" t="s">
        <v>502</v>
      </c>
      <c r="ES8" t="s">
        <v>503</v>
      </c>
      <c r="ET8" t="s">
        <v>502</v>
      </c>
      <c r="EU8" t="s">
        <v>503</v>
      </c>
      <c r="EV8" t="s">
        <v>502</v>
      </c>
      <c r="EW8" t="s">
        <v>503</v>
      </c>
      <c r="EX8" t="s">
        <v>502</v>
      </c>
      <c r="EY8" t="s">
        <v>503</v>
      </c>
      <c r="EZ8" t="s">
        <v>502</v>
      </c>
      <c r="FA8" t="s">
        <v>503</v>
      </c>
      <c r="FB8" t="s">
        <v>502</v>
      </c>
      <c r="FC8" t="s">
        <v>503</v>
      </c>
    </row>
    <row r="9" spans="1:160" x14ac:dyDescent="0.3">
      <c r="A9">
        <v>2014</v>
      </c>
      <c r="B9" t="s">
        <v>101</v>
      </c>
      <c r="C9" t="s">
        <v>101</v>
      </c>
      <c r="D9" t="s">
        <v>101</v>
      </c>
      <c r="E9" t="s">
        <v>101</v>
      </c>
      <c r="F9" t="s">
        <v>101</v>
      </c>
      <c r="G9" t="s">
        <v>101</v>
      </c>
      <c r="H9" t="s">
        <v>101</v>
      </c>
      <c r="I9" t="s">
        <v>101</v>
      </c>
      <c r="J9" t="s">
        <v>101</v>
      </c>
      <c r="K9" t="s">
        <v>101</v>
      </c>
      <c r="L9" t="s">
        <v>101</v>
      </c>
      <c r="M9" t="s">
        <v>101</v>
      </c>
      <c r="N9" t="s">
        <v>101</v>
      </c>
      <c r="O9" t="s">
        <v>101</v>
      </c>
      <c r="P9" t="s">
        <v>101</v>
      </c>
      <c r="Q9" t="s">
        <v>101</v>
      </c>
      <c r="R9" t="s">
        <v>101</v>
      </c>
      <c r="S9" t="s">
        <v>101</v>
      </c>
      <c r="T9" t="s">
        <v>101</v>
      </c>
      <c r="U9" t="s">
        <v>101</v>
      </c>
      <c r="V9" t="s">
        <v>101</v>
      </c>
      <c r="W9" t="s">
        <v>101</v>
      </c>
      <c r="X9" t="s">
        <v>101</v>
      </c>
      <c r="Y9" t="s">
        <v>101</v>
      </c>
      <c r="Z9" t="s">
        <v>101</v>
      </c>
      <c r="AA9" t="s">
        <v>101</v>
      </c>
      <c r="AB9" t="s">
        <v>101</v>
      </c>
      <c r="AC9" t="s">
        <v>101</v>
      </c>
      <c r="AD9" t="s">
        <v>101</v>
      </c>
      <c r="AE9" t="s">
        <v>101</v>
      </c>
      <c r="AF9" t="s">
        <v>101</v>
      </c>
      <c r="AG9" t="s">
        <v>101</v>
      </c>
      <c r="AH9" t="s">
        <v>101</v>
      </c>
      <c r="AI9" t="s">
        <v>101</v>
      </c>
      <c r="AJ9" t="s">
        <v>101</v>
      </c>
      <c r="AK9" t="s">
        <v>101</v>
      </c>
      <c r="AL9">
        <v>0</v>
      </c>
      <c r="AM9">
        <v>0</v>
      </c>
      <c r="AP9">
        <v>2014</v>
      </c>
      <c r="AQ9">
        <v>2014</v>
      </c>
      <c r="AR9" t="s">
        <v>101</v>
      </c>
      <c r="AS9" t="s">
        <v>101</v>
      </c>
      <c r="AT9" t="s">
        <v>101</v>
      </c>
      <c r="AU9" t="s">
        <v>101</v>
      </c>
      <c r="AV9" t="s">
        <v>101</v>
      </c>
      <c r="AW9" t="s">
        <v>101</v>
      </c>
      <c r="AX9">
        <v>123</v>
      </c>
      <c r="AY9">
        <v>0</v>
      </c>
      <c r="AZ9" t="s">
        <v>101</v>
      </c>
      <c r="BA9" t="s">
        <v>101</v>
      </c>
      <c r="BB9">
        <v>159</v>
      </c>
      <c r="BC9">
        <v>0</v>
      </c>
      <c r="BD9">
        <v>1</v>
      </c>
      <c r="BE9">
        <v>0</v>
      </c>
      <c r="BF9">
        <v>0</v>
      </c>
      <c r="BG9">
        <v>0</v>
      </c>
      <c r="BH9">
        <v>2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2</v>
      </c>
      <c r="BQ9">
        <v>0</v>
      </c>
      <c r="BR9">
        <v>1</v>
      </c>
      <c r="BS9">
        <v>0</v>
      </c>
      <c r="BT9">
        <v>63</v>
      </c>
      <c r="BU9">
        <v>0</v>
      </c>
      <c r="BV9" t="s">
        <v>101</v>
      </c>
      <c r="BW9" t="s">
        <v>101</v>
      </c>
      <c r="BX9" t="s">
        <v>101</v>
      </c>
      <c r="BY9" t="s">
        <v>101</v>
      </c>
      <c r="BZ9">
        <v>0</v>
      </c>
      <c r="CA9">
        <v>0</v>
      </c>
      <c r="CB9">
        <v>0</v>
      </c>
      <c r="CC9">
        <v>0</v>
      </c>
      <c r="CD9">
        <v>0</v>
      </c>
      <c r="CE9">
        <v>0</v>
      </c>
      <c r="CF9">
        <v>0</v>
      </c>
      <c r="CG9">
        <v>0</v>
      </c>
      <c r="CH9">
        <v>0</v>
      </c>
      <c r="CI9">
        <v>0</v>
      </c>
      <c r="CJ9">
        <v>15</v>
      </c>
      <c r="CK9">
        <v>0</v>
      </c>
      <c r="CL9" t="s">
        <v>101</v>
      </c>
      <c r="CM9" t="s">
        <v>101</v>
      </c>
      <c r="CN9" t="s">
        <v>101</v>
      </c>
      <c r="CO9" t="s">
        <v>101</v>
      </c>
      <c r="CP9" t="s">
        <v>101</v>
      </c>
      <c r="CQ9" t="s">
        <v>101</v>
      </c>
      <c r="CR9" t="s">
        <v>101</v>
      </c>
      <c r="CS9" t="s">
        <v>101</v>
      </c>
      <c r="CT9">
        <v>2014</v>
      </c>
      <c r="CU9">
        <v>2014</v>
      </c>
      <c r="CV9" t="s">
        <v>101</v>
      </c>
      <c r="CW9" t="s">
        <v>101</v>
      </c>
      <c r="CX9" t="s">
        <v>101</v>
      </c>
      <c r="CY9" t="s">
        <v>101</v>
      </c>
      <c r="CZ9" t="s">
        <v>101</v>
      </c>
      <c r="DA9" t="s">
        <v>101</v>
      </c>
      <c r="DB9">
        <v>0</v>
      </c>
      <c r="DC9">
        <v>0</v>
      </c>
      <c r="DD9">
        <v>10</v>
      </c>
      <c r="DE9">
        <v>0</v>
      </c>
      <c r="DF9">
        <v>0</v>
      </c>
      <c r="DG9">
        <v>0</v>
      </c>
      <c r="DH9" t="s">
        <v>101</v>
      </c>
      <c r="DI9" t="s">
        <v>101</v>
      </c>
      <c r="DJ9">
        <v>33</v>
      </c>
      <c r="DK9">
        <v>0</v>
      </c>
      <c r="DL9" t="s">
        <v>101</v>
      </c>
      <c r="DM9" t="s">
        <v>101</v>
      </c>
      <c r="DN9">
        <v>0</v>
      </c>
      <c r="DO9">
        <v>0</v>
      </c>
      <c r="DP9" t="s">
        <v>101</v>
      </c>
      <c r="DQ9" t="s">
        <v>101</v>
      </c>
      <c r="DR9" t="s">
        <v>101</v>
      </c>
      <c r="DS9" t="s">
        <v>101</v>
      </c>
      <c r="DT9">
        <v>16</v>
      </c>
      <c r="DU9">
        <v>0</v>
      </c>
      <c r="DV9">
        <v>0</v>
      </c>
      <c r="DW9">
        <v>0</v>
      </c>
      <c r="DX9">
        <v>0</v>
      </c>
      <c r="DY9">
        <v>0</v>
      </c>
      <c r="DZ9" t="s">
        <v>101</v>
      </c>
      <c r="EA9" t="s">
        <v>101</v>
      </c>
      <c r="EB9">
        <v>9</v>
      </c>
      <c r="EC9">
        <v>0</v>
      </c>
      <c r="ED9" t="s">
        <v>101</v>
      </c>
      <c r="EE9" t="s">
        <v>101</v>
      </c>
      <c r="EF9" t="s">
        <v>101</v>
      </c>
      <c r="EG9" t="s">
        <v>101</v>
      </c>
      <c r="EH9" t="s">
        <v>101</v>
      </c>
      <c r="EI9" t="s">
        <v>101</v>
      </c>
      <c r="EJ9" t="s">
        <v>101</v>
      </c>
      <c r="EK9" t="s">
        <v>101</v>
      </c>
      <c r="EL9" t="s">
        <v>101</v>
      </c>
      <c r="EM9" t="s">
        <v>101</v>
      </c>
      <c r="EN9" t="s">
        <v>101</v>
      </c>
      <c r="EO9" t="s">
        <v>101</v>
      </c>
      <c r="EP9" t="s">
        <v>101</v>
      </c>
      <c r="EQ9" t="s">
        <v>101</v>
      </c>
      <c r="ER9" t="s">
        <v>101</v>
      </c>
      <c r="ES9" t="s">
        <v>101</v>
      </c>
      <c r="ET9" t="s">
        <v>101</v>
      </c>
      <c r="EU9" t="s">
        <v>101</v>
      </c>
      <c r="EV9" t="s">
        <v>101</v>
      </c>
      <c r="EW9" t="s">
        <v>101</v>
      </c>
      <c r="EX9" t="s">
        <v>101</v>
      </c>
      <c r="EY9" t="s">
        <v>101</v>
      </c>
      <c r="EZ9" t="s">
        <v>101</v>
      </c>
      <c r="FA9" t="s">
        <v>101</v>
      </c>
      <c r="FB9">
        <v>1</v>
      </c>
      <c r="FC9">
        <v>0</v>
      </c>
      <c r="FD9">
        <v>2014</v>
      </c>
    </row>
    <row r="10" spans="1:160" x14ac:dyDescent="0.3">
      <c r="A10">
        <v>2015</v>
      </c>
      <c r="B10" t="s">
        <v>101</v>
      </c>
      <c r="C10" t="s">
        <v>101</v>
      </c>
      <c r="D10" t="s">
        <v>101</v>
      </c>
      <c r="E10" t="s">
        <v>101</v>
      </c>
      <c r="F10" t="s">
        <v>101</v>
      </c>
      <c r="G10" t="s">
        <v>101</v>
      </c>
      <c r="H10" t="s">
        <v>101</v>
      </c>
      <c r="I10" t="s">
        <v>101</v>
      </c>
      <c r="J10" t="s">
        <v>101</v>
      </c>
      <c r="K10" t="s">
        <v>101</v>
      </c>
      <c r="L10" t="s">
        <v>101</v>
      </c>
      <c r="M10" t="s">
        <v>101</v>
      </c>
      <c r="N10" t="s">
        <v>101</v>
      </c>
      <c r="O10" t="s">
        <v>101</v>
      </c>
      <c r="P10" t="s">
        <v>101</v>
      </c>
      <c r="Q10" t="s">
        <v>101</v>
      </c>
      <c r="R10" t="s">
        <v>101</v>
      </c>
      <c r="S10" t="s">
        <v>101</v>
      </c>
      <c r="T10" t="s">
        <v>101</v>
      </c>
      <c r="U10" t="s">
        <v>101</v>
      </c>
      <c r="V10" t="s">
        <v>101</v>
      </c>
      <c r="W10" t="s">
        <v>101</v>
      </c>
      <c r="X10" t="s">
        <v>101</v>
      </c>
      <c r="Y10" t="s">
        <v>101</v>
      </c>
      <c r="Z10" t="s">
        <v>101</v>
      </c>
      <c r="AA10" t="s">
        <v>101</v>
      </c>
      <c r="AB10" t="s">
        <v>101</v>
      </c>
      <c r="AC10" t="s">
        <v>101</v>
      </c>
      <c r="AD10" t="s">
        <v>101</v>
      </c>
      <c r="AE10" t="s">
        <v>101</v>
      </c>
      <c r="AF10" t="s">
        <v>101</v>
      </c>
      <c r="AG10" t="s">
        <v>101</v>
      </c>
      <c r="AH10" t="s">
        <v>101</v>
      </c>
      <c r="AI10" t="s">
        <v>101</v>
      </c>
      <c r="AJ10" t="s">
        <v>101</v>
      </c>
      <c r="AK10" t="s">
        <v>101</v>
      </c>
      <c r="AL10">
        <v>0</v>
      </c>
      <c r="AM10">
        <v>0</v>
      </c>
      <c r="AP10">
        <v>2015</v>
      </c>
      <c r="AQ10">
        <v>2015</v>
      </c>
      <c r="AR10" t="s">
        <v>101</v>
      </c>
      <c r="AS10" t="s">
        <v>101</v>
      </c>
      <c r="AT10" t="s">
        <v>101</v>
      </c>
      <c r="AU10" t="s">
        <v>101</v>
      </c>
      <c r="AV10" t="s">
        <v>101</v>
      </c>
      <c r="AW10" t="s">
        <v>101</v>
      </c>
      <c r="AX10">
        <v>128</v>
      </c>
      <c r="AY10">
        <v>9</v>
      </c>
      <c r="AZ10" t="s">
        <v>101</v>
      </c>
      <c r="BA10" t="s">
        <v>101</v>
      </c>
      <c r="BB10">
        <v>342</v>
      </c>
      <c r="BC10">
        <v>0</v>
      </c>
      <c r="BD10">
        <v>1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9</v>
      </c>
      <c r="BQ10">
        <v>0</v>
      </c>
      <c r="BR10">
        <v>1</v>
      </c>
      <c r="BS10">
        <v>0</v>
      </c>
      <c r="BT10">
        <v>54</v>
      </c>
      <c r="BU10">
        <v>0</v>
      </c>
      <c r="BV10" t="s">
        <v>101</v>
      </c>
      <c r="BW10" t="s">
        <v>101</v>
      </c>
      <c r="BX10" t="s">
        <v>101</v>
      </c>
      <c r="BY10" t="s">
        <v>101</v>
      </c>
      <c r="BZ10">
        <v>0</v>
      </c>
      <c r="CA10">
        <v>0</v>
      </c>
      <c r="CB10">
        <v>0</v>
      </c>
      <c r="CC10">
        <v>0</v>
      </c>
      <c r="CD10">
        <v>1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48</v>
      </c>
      <c r="CK10">
        <v>0</v>
      </c>
      <c r="CL10" t="s">
        <v>101</v>
      </c>
      <c r="CM10" t="s">
        <v>101</v>
      </c>
      <c r="CN10" t="s">
        <v>101</v>
      </c>
      <c r="CO10" t="s">
        <v>101</v>
      </c>
      <c r="CP10" t="s">
        <v>101</v>
      </c>
      <c r="CQ10" t="s">
        <v>101</v>
      </c>
      <c r="CR10" t="s">
        <v>101</v>
      </c>
      <c r="CS10" t="s">
        <v>101</v>
      </c>
      <c r="CT10">
        <v>2015</v>
      </c>
      <c r="CU10">
        <v>2015</v>
      </c>
      <c r="CV10" t="s">
        <v>101</v>
      </c>
      <c r="CW10" t="s">
        <v>101</v>
      </c>
      <c r="CX10" t="s">
        <v>101</v>
      </c>
      <c r="CY10" t="s">
        <v>101</v>
      </c>
      <c r="CZ10" t="s">
        <v>101</v>
      </c>
      <c r="DA10" t="s">
        <v>101</v>
      </c>
      <c r="DB10">
        <v>0</v>
      </c>
      <c r="DC10">
        <v>0</v>
      </c>
      <c r="DD10">
        <v>0</v>
      </c>
      <c r="DE10">
        <v>0</v>
      </c>
      <c r="DF10">
        <v>1</v>
      </c>
      <c r="DG10">
        <v>0</v>
      </c>
      <c r="DH10" t="s">
        <v>101</v>
      </c>
      <c r="DI10" t="s">
        <v>101</v>
      </c>
      <c r="DJ10">
        <v>75</v>
      </c>
      <c r="DK10">
        <v>0</v>
      </c>
      <c r="DL10" t="s">
        <v>101</v>
      </c>
      <c r="DM10" t="s">
        <v>101</v>
      </c>
      <c r="DN10">
        <v>0</v>
      </c>
      <c r="DO10">
        <v>0</v>
      </c>
      <c r="DP10" t="s">
        <v>101</v>
      </c>
      <c r="DQ10" t="s">
        <v>101</v>
      </c>
      <c r="DR10" t="s">
        <v>101</v>
      </c>
      <c r="DS10" t="s">
        <v>101</v>
      </c>
      <c r="DT10">
        <v>6</v>
      </c>
      <c r="DU10">
        <v>0</v>
      </c>
      <c r="DV10">
        <v>0</v>
      </c>
      <c r="DW10">
        <v>0</v>
      </c>
      <c r="DX10">
        <v>0</v>
      </c>
      <c r="DY10">
        <v>0</v>
      </c>
      <c r="DZ10" t="s">
        <v>101</v>
      </c>
      <c r="EA10" t="s">
        <v>101</v>
      </c>
      <c r="EB10">
        <v>15</v>
      </c>
      <c r="EC10">
        <v>0</v>
      </c>
      <c r="ED10" t="s">
        <v>101</v>
      </c>
      <c r="EE10" t="s">
        <v>101</v>
      </c>
      <c r="EF10" t="s">
        <v>101</v>
      </c>
      <c r="EG10" t="s">
        <v>101</v>
      </c>
      <c r="EH10" t="s">
        <v>101</v>
      </c>
      <c r="EI10" t="s">
        <v>101</v>
      </c>
      <c r="EJ10" t="s">
        <v>101</v>
      </c>
      <c r="EK10" t="s">
        <v>101</v>
      </c>
      <c r="EL10" t="s">
        <v>101</v>
      </c>
      <c r="EM10" t="s">
        <v>101</v>
      </c>
      <c r="EN10" t="s">
        <v>101</v>
      </c>
      <c r="EO10" t="s">
        <v>101</v>
      </c>
      <c r="EP10" t="s">
        <v>101</v>
      </c>
      <c r="EQ10" t="s">
        <v>101</v>
      </c>
      <c r="ER10" t="s">
        <v>101</v>
      </c>
      <c r="ES10" t="s">
        <v>101</v>
      </c>
      <c r="ET10" t="s">
        <v>101</v>
      </c>
      <c r="EU10" t="s">
        <v>101</v>
      </c>
      <c r="EV10" t="s">
        <v>101</v>
      </c>
      <c r="EW10" t="s">
        <v>101</v>
      </c>
      <c r="EX10" t="s">
        <v>101</v>
      </c>
      <c r="EY10" t="s">
        <v>101</v>
      </c>
      <c r="EZ10" t="s">
        <v>101</v>
      </c>
      <c r="FA10" t="s">
        <v>101</v>
      </c>
      <c r="FB10">
        <v>2</v>
      </c>
      <c r="FC10">
        <v>0</v>
      </c>
      <c r="FD10">
        <v>2015</v>
      </c>
    </row>
    <row r="11" spans="1:160" x14ac:dyDescent="0.3">
      <c r="A11">
        <v>2016</v>
      </c>
      <c r="B11" t="s">
        <v>101</v>
      </c>
      <c r="C11" t="s">
        <v>101</v>
      </c>
      <c r="D11" t="s">
        <v>101</v>
      </c>
      <c r="E11" t="s">
        <v>101</v>
      </c>
      <c r="F11" t="s">
        <v>101</v>
      </c>
      <c r="G11" t="s">
        <v>101</v>
      </c>
      <c r="H11" t="s">
        <v>101</v>
      </c>
      <c r="I11" t="s">
        <v>101</v>
      </c>
      <c r="J11" t="s">
        <v>101</v>
      </c>
      <c r="K11" t="s">
        <v>101</v>
      </c>
      <c r="L11" t="s">
        <v>101</v>
      </c>
      <c r="M11" t="s">
        <v>101</v>
      </c>
      <c r="N11" t="s">
        <v>101</v>
      </c>
      <c r="O11" t="s">
        <v>101</v>
      </c>
      <c r="P11" t="s">
        <v>101</v>
      </c>
      <c r="Q11" t="s">
        <v>101</v>
      </c>
      <c r="R11" t="s">
        <v>101</v>
      </c>
      <c r="S11" t="s">
        <v>101</v>
      </c>
      <c r="T11" t="s">
        <v>101</v>
      </c>
      <c r="U11" t="s">
        <v>101</v>
      </c>
      <c r="V11" t="s">
        <v>101</v>
      </c>
      <c r="W11" t="s">
        <v>101</v>
      </c>
      <c r="X11" t="s">
        <v>101</v>
      </c>
      <c r="Y11" t="s">
        <v>101</v>
      </c>
      <c r="Z11" t="s">
        <v>101</v>
      </c>
      <c r="AA11" t="s">
        <v>101</v>
      </c>
      <c r="AB11" t="s">
        <v>101</v>
      </c>
      <c r="AC11" t="s">
        <v>101</v>
      </c>
      <c r="AD11" t="s">
        <v>101</v>
      </c>
      <c r="AE11" t="s">
        <v>101</v>
      </c>
      <c r="AF11" t="s">
        <v>101</v>
      </c>
      <c r="AG11" t="s">
        <v>101</v>
      </c>
      <c r="AH11" t="s">
        <v>101</v>
      </c>
      <c r="AI11" t="s">
        <v>101</v>
      </c>
      <c r="AJ11" t="s">
        <v>101</v>
      </c>
      <c r="AK11" t="s">
        <v>101</v>
      </c>
      <c r="AL11">
        <v>0</v>
      </c>
      <c r="AM11">
        <v>0</v>
      </c>
      <c r="AP11">
        <v>2016</v>
      </c>
      <c r="AQ11">
        <v>2016</v>
      </c>
      <c r="AR11" t="s">
        <v>101</v>
      </c>
      <c r="AS11" t="s">
        <v>101</v>
      </c>
      <c r="AT11" t="s">
        <v>101</v>
      </c>
      <c r="AU11" t="s">
        <v>101</v>
      </c>
      <c r="AV11" t="s">
        <v>101</v>
      </c>
      <c r="AW11" t="s">
        <v>101</v>
      </c>
      <c r="AX11">
        <v>122</v>
      </c>
      <c r="AY11">
        <v>4</v>
      </c>
      <c r="AZ11" t="s">
        <v>101</v>
      </c>
      <c r="BA11" t="s">
        <v>101</v>
      </c>
      <c r="BB11">
        <v>375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1</v>
      </c>
      <c r="BI11" t="s">
        <v>31</v>
      </c>
      <c r="BJ11">
        <v>0</v>
      </c>
      <c r="BK11" t="s">
        <v>31</v>
      </c>
      <c r="BL11">
        <v>0</v>
      </c>
      <c r="BM11" t="s">
        <v>31</v>
      </c>
      <c r="BN11">
        <v>1</v>
      </c>
      <c r="BO11" t="s">
        <v>31</v>
      </c>
      <c r="BP11">
        <v>24</v>
      </c>
      <c r="BQ11">
        <v>0</v>
      </c>
      <c r="BR11">
        <v>0</v>
      </c>
      <c r="BS11">
        <v>0</v>
      </c>
      <c r="BT11">
        <v>44</v>
      </c>
      <c r="BU11">
        <v>0</v>
      </c>
      <c r="BV11" t="s">
        <v>101</v>
      </c>
      <c r="BW11" t="s">
        <v>101</v>
      </c>
      <c r="BX11" t="s">
        <v>101</v>
      </c>
      <c r="BY11" t="s">
        <v>101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1</v>
      </c>
      <c r="CG11">
        <v>0</v>
      </c>
      <c r="CH11">
        <v>0</v>
      </c>
      <c r="CI11">
        <v>0</v>
      </c>
      <c r="CJ11">
        <v>54</v>
      </c>
      <c r="CK11">
        <v>0</v>
      </c>
      <c r="CL11" t="s">
        <v>101</v>
      </c>
      <c r="CM11" t="s">
        <v>101</v>
      </c>
      <c r="CN11" t="s">
        <v>101</v>
      </c>
      <c r="CO11" t="s">
        <v>101</v>
      </c>
      <c r="CP11" t="s">
        <v>101</v>
      </c>
      <c r="CQ11" t="s">
        <v>101</v>
      </c>
      <c r="CR11" t="s">
        <v>101</v>
      </c>
      <c r="CS11" t="s">
        <v>101</v>
      </c>
      <c r="CT11">
        <v>2016</v>
      </c>
      <c r="CU11">
        <v>2016</v>
      </c>
      <c r="CV11" t="s">
        <v>101</v>
      </c>
      <c r="CW11" t="s">
        <v>101</v>
      </c>
      <c r="CX11" t="s">
        <v>101</v>
      </c>
      <c r="CY11" t="s">
        <v>101</v>
      </c>
      <c r="CZ11" t="s">
        <v>101</v>
      </c>
      <c r="DA11" t="s">
        <v>101</v>
      </c>
      <c r="DB11">
        <v>0</v>
      </c>
      <c r="DC11">
        <v>0</v>
      </c>
      <c r="DD11">
        <v>0</v>
      </c>
      <c r="DE11">
        <v>0</v>
      </c>
      <c r="DF11">
        <v>1</v>
      </c>
      <c r="DG11">
        <v>0</v>
      </c>
      <c r="DH11" t="s">
        <v>101</v>
      </c>
      <c r="DI11" t="s">
        <v>101</v>
      </c>
      <c r="DJ11">
        <v>54</v>
      </c>
      <c r="DK11">
        <v>0</v>
      </c>
      <c r="DL11" t="s">
        <v>101</v>
      </c>
      <c r="DM11" t="s">
        <v>101</v>
      </c>
      <c r="DN11">
        <v>1</v>
      </c>
      <c r="DO11">
        <v>0</v>
      </c>
      <c r="DP11" t="s">
        <v>101</v>
      </c>
      <c r="DQ11" t="s">
        <v>101</v>
      </c>
      <c r="DR11" t="s">
        <v>101</v>
      </c>
      <c r="DS11" t="s">
        <v>101</v>
      </c>
      <c r="DT11">
        <v>16</v>
      </c>
      <c r="DU11">
        <v>0</v>
      </c>
      <c r="DV11">
        <v>4</v>
      </c>
      <c r="DW11">
        <v>0</v>
      </c>
      <c r="DX11">
        <v>0</v>
      </c>
      <c r="DY11">
        <v>0</v>
      </c>
      <c r="DZ11" t="s">
        <v>101</v>
      </c>
      <c r="EA11" t="s">
        <v>101</v>
      </c>
      <c r="EB11">
        <v>10</v>
      </c>
      <c r="EC11">
        <v>0</v>
      </c>
      <c r="ED11" t="s">
        <v>101</v>
      </c>
      <c r="EE11" t="s">
        <v>101</v>
      </c>
      <c r="EF11" t="s">
        <v>101</v>
      </c>
      <c r="EG11" t="s">
        <v>101</v>
      </c>
      <c r="EH11" t="s">
        <v>101</v>
      </c>
      <c r="EI11" t="s">
        <v>101</v>
      </c>
      <c r="EJ11" t="s">
        <v>101</v>
      </c>
      <c r="EK11" t="s">
        <v>101</v>
      </c>
      <c r="EL11" t="s">
        <v>101</v>
      </c>
      <c r="EM11" t="s">
        <v>101</v>
      </c>
      <c r="EN11" t="s">
        <v>101</v>
      </c>
      <c r="EO11" t="s">
        <v>101</v>
      </c>
      <c r="EP11" t="s">
        <v>101</v>
      </c>
      <c r="EQ11" t="s">
        <v>101</v>
      </c>
      <c r="ER11" t="s">
        <v>101</v>
      </c>
      <c r="ES11" t="s">
        <v>101</v>
      </c>
      <c r="ET11" t="s">
        <v>101</v>
      </c>
      <c r="EU11" t="s">
        <v>101</v>
      </c>
      <c r="EV11" t="s">
        <v>101</v>
      </c>
      <c r="EW11" t="s">
        <v>101</v>
      </c>
      <c r="EX11" t="s">
        <v>101</v>
      </c>
      <c r="EY11" t="s">
        <v>101</v>
      </c>
      <c r="EZ11" t="s">
        <v>101</v>
      </c>
      <c r="FA11" t="s">
        <v>101</v>
      </c>
      <c r="FB11">
        <v>1</v>
      </c>
      <c r="FC11">
        <v>0</v>
      </c>
      <c r="FD11">
        <v>2016</v>
      </c>
    </row>
    <row r="12" spans="1:160" x14ac:dyDescent="0.3">
      <c r="A12">
        <v>2017</v>
      </c>
      <c r="B12" t="s">
        <v>101</v>
      </c>
      <c r="C12" t="s">
        <v>101</v>
      </c>
      <c r="D12" t="s">
        <v>101</v>
      </c>
      <c r="E12" t="s">
        <v>101</v>
      </c>
      <c r="F12" t="s">
        <v>101</v>
      </c>
      <c r="G12" t="s">
        <v>101</v>
      </c>
      <c r="H12" t="s">
        <v>101</v>
      </c>
      <c r="I12" t="s">
        <v>101</v>
      </c>
      <c r="J12" t="s">
        <v>101</v>
      </c>
      <c r="K12" t="s">
        <v>101</v>
      </c>
      <c r="L12" t="s">
        <v>101</v>
      </c>
      <c r="M12" t="s">
        <v>101</v>
      </c>
      <c r="N12" t="s">
        <v>101</v>
      </c>
      <c r="O12" t="s">
        <v>101</v>
      </c>
      <c r="P12" t="s">
        <v>101</v>
      </c>
      <c r="Q12" t="s">
        <v>101</v>
      </c>
      <c r="R12" t="s">
        <v>101</v>
      </c>
      <c r="S12" t="s">
        <v>101</v>
      </c>
      <c r="T12" t="s">
        <v>101</v>
      </c>
      <c r="U12" t="s">
        <v>101</v>
      </c>
      <c r="V12" t="s">
        <v>101</v>
      </c>
      <c r="W12" t="s">
        <v>101</v>
      </c>
      <c r="X12" t="s">
        <v>101</v>
      </c>
      <c r="Y12" t="s">
        <v>101</v>
      </c>
      <c r="Z12" t="s">
        <v>101</v>
      </c>
      <c r="AA12" t="s">
        <v>101</v>
      </c>
      <c r="AB12" t="s">
        <v>101</v>
      </c>
      <c r="AC12" t="s">
        <v>101</v>
      </c>
      <c r="AD12" t="s">
        <v>101</v>
      </c>
      <c r="AE12" t="s">
        <v>101</v>
      </c>
      <c r="AF12" t="s">
        <v>101</v>
      </c>
      <c r="AG12">
        <v>17</v>
      </c>
      <c r="AH12" t="s">
        <v>101</v>
      </c>
      <c r="AI12" t="s">
        <v>101</v>
      </c>
      <c r="AJ12" t="s">
        <v>101</v>
      </c>
      <c r="AK12" t="s">
        <v>101</v>
      </c>
      <c r="AL12" t="s">
        <v>31</v>
      </c>
      <c r="AM12" t="s">
        <v>31</v>
      </c>
      <c r="AP12">
        <v>2017</v>
      </c>
      <c r="AQ12">
        <v>2017</v>
      </c>
      <c r="AR12" t="s">
        <v>101</v>
      </c>
      <c r="AS12" t="s">
        <v>101</v>
      </c>
      <c r="AT12" t="s">
        <v>101</v>
      </c>
      <c r="AU12" t="s">
        <v>101</v>
      </c>
      <c r="AV12" t="s">
        <v>101</v>
      </c>
      <c r="AW12" t="s">
        <v>101</v>
      </c>
      <c r="AX12">
        <v>107</v>
      </c>
      <c r="AY12">
        <v>5</v>
      </c>
      <c r="AZ12" t="s">
        <v>101</v>
      </c>
      <c r="BA12" t="s">
        <v>101</v>
      </c>
      <c r="BB12">
        <v>237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1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2</v>
      </c>
      <c r="BO12">
        <v>0</v>
      </c>
      <c r="BP12">
        <v>21</v>
      </c>
      <c r="BQ12">
        <v>0</v>
      </c>
      <c r="BR12">
        <v>0</v>
      </c>
      <c r="BS12">
        <v>0</v>
      </c>
      <c r="BT12">
        <v>54</v>
      </c>
      <c r="BU12">
        <v>0</v>
      </c>
      <c r="BV12" t="s">
        <v>101</v>
      </c>
      <c r="BW12" t="s">
        <v>101</v>
      </c>
      <c r="BX12" t="s">
        <v>101</v>
      </c>
      <c r="BY12" t="s">
        <v>101</v>
      </c>
      <c r="BZ12">
        <v>0</v>
      </c>
      <c r="CA12">
        <v>0</v>
      </c>
      <c r="CB12">
        <v>1</v>
      </c>
      <c r="CC12">
        <v>0</v>
      </c>
      <c r="CD12">
        <v>0</v>
      </c>
      <c r="CE12">
        <v>0</v>
      </c>
      <c r="CF12">
        <v>2</v>
      </c>
      <c r="CG12">
        <v>0</v>
      </c>
      <c r="CH12">
        <v>0</v>
      </c>
      <c r="CI12">
        <v>0</v>
      </c>
      <c r="CJ12">
        <v>92</v>
      </c>
      <c r="CK12">
        <v>0</v>
      </c>
      <c r="CL12" t="s">
        <v>101</v>
      </c>
      <c r="CM12" t="s">
        <v>101</v>
      </c>
      <c r="CN12" t="s">
        <v>101</v>
      </c>
      <c r="CO12" t="s">
        <v>101</v>
      </c>
      <c r="CP12" t="s">
        <v>101</v>
      </c>
      <c r="CQ12" t="s">
        <v>101</v>
      </c>
      <c r="CR12" t="s">
        <v>101</v>
      </c>
      <c r="CS12" t="s">
        <v>101</v>
      </c>
      <c r="CT12">
        <v>2017</v>
      </c>
      <c r="CU12">
        <v>2017</v>
      </c>
      <c r="CV12" t="s">
        <v>101</v>
      </c>
      <c r="CW12" t="s">
        <v>101</v>
      </c>
      <c r="CX12" t="s">
        <v>101</v>
      </c>
      <c r="CY12" t="s">
        <v>101</v>
      </c>
      <c r="CZ12" t="s">
        <v>101</v>
      </c>
      <c r="DA12" t="s">
        <v>101</v>
      </c>
      <c r="DB12">
        <v>0</v>
      </c>
      <c r="DC12">
        <v>0</v>
      </c>
      <c r="DD12">
        <v>3</v>
      </c>
      <c r="DE12">
        <v>0</v>
      </c>
      <c r="DF12">
        <v>0</v>
      </c>
      <c r="DG12">
        <v>0</v>
      </c>
      <c r="DH12" t="s">
        <v>101</v>
      </c>
      <c r="DI12" t="s">
        <v>101</v>
      </c>
      <c r="DJ12">
        <v>38</v>
      </c>
      <c r="DK12">
        <v>0</v>
      </c>
      <c r="DL12" t="s">
        <v>101</v>
      </c>
      <c r="DM12" t="s">
        <v>101</v>
      </c>
      <c r="DN12">
        <v>0</v>
      </c>
      <c r="DO12">
        <v>0</v>
      </c>
      <c r="DP12" t="s">
        <v>101</v>
      </c>
      <c r="DQ12" t="s">
        <v>101</v>
      </c>
      <c r="DR12" t="s">
        <v>101</v>
      </c>
      <c r="DS12" t="s">
        <v>101</v>
      </c>
      <c r="DT12">
        <v>9</v>
      </c>
      <c r="DU12">
        <v>0</v>
      </c>
      <c r="DV12">
        <v>1</v>
      </c>
      <c r="DW12">
        <v>0</v>
      </c>
      <c r="DX12">
        <v>0</v>
      </c>
      <c r="DY12">
        <v>0</v>
      </c>
      <c r="DZ12" t="s">
        <v>101</v>
      </c>
      <c r="EA12" t="s">
        <v>101</v>
      </c>
      <c r="EB12">
        <v>13</v>
      </c>
      <c r="EC12">
        <v>0</v>
      </c>
      <c r="ED12" t="s">
        <v>101</v>
      </c>
      <c r="EE12" t="s">
        <v>101</v>
      </c>
      <c r="EF12" t="s">
        <v>101</v>
      </c>
      <c r="EG12" t="s">
        <v>101</v>
      </c>
      <c r="EH12" t="s">
        <v>101</v>
      </c>
      <c r="EI12" t="s">
        <v>101</v>
      </c>
      <c r="EJ12" t="s">
        <v>101</v>
      </c>
      <c r="EK12" t="s">
        <v>101</v>
      </c>
      <c r="EL12" t="s">
        <v>101</v>
      </c>
      <c r="EM12" t="s">
        <v>101</v>
      </c>
      <c r="EN12" t="s">
        <v>101</v>
      </c>
      <c r="EO12" t="s">
        <v>101</v>
      </c>
      <c r="EP12" t="s">
        <v>101</v>
      </c>
      <c r="EQ12" t="s">
        <v>101</v>
      </c>
      <c r="ER12" t="s">
        <v>101</v>
      </c>
      <c r="ES12" t="s">
        <v>101</v>
      </c>
      <c r="ET12" t="s">
        <v>101</v>
      </c>
      <c r="EU12" t="s">
        <v>101</v>
      </c>
      <c r="EV12" t="s">
        <v>101</v>
      </c>
      <c r="EW12" t="s">
        <v>101</v>
      </c>
      <c r="EX12" t="s">
        <v>101</v>
      </c>
      <c r="EY12" t="s">
        <v>101</v>
      </c>
      <c r="EZ12" t="s">
        <v>101</v>
      </c>
      <c r="FA12" t="s">
        <v>101</v>
      </c>
      <c r="FB12">
        <v>0</v>
      </c>
      <c r="FC12">
        <v>0</v>
      </c>
      <c r="FD12">
        <v>2017</v>
      </c>
    </row>
    <row r="13" spans="1:160" x14ac:dyDescent="0.3">
      <c r="A13">
        <v>2018</v>
      </c>
      <c r="B13" t="s">
        <v>101</v>
      </c>
      <c r="C13" t="s">
        <v>101</v>
      </c>
      <c r="D13" t="s">
        <v>101</v>
      </c>
      <c r="E13" t="s">
        <v>101</v>
      </c>
      <c r="F13" t="s">
        <v>101</v>
      </c>
      <c r="G13" t="s">
        <v>101</v>
      </c>
      <c r="H13" t="s">
        <v>101</v>
      </c>
      <c r="I13" t="s">
        <v>101</v>
      </c>
      <c r="J13" t="s">
        <v>101</v>
      </c>
      <c r="K13" t="s">
        <v>101</v>
      </c>
      <c r="L13" t="s">
        <v>101</v>
      </c>
      <c r="M13" t="s">
        <v>101</v>
      </c>
      <c r="N13" t="s">
        <v>101</v>
      </c>
      <c r="O13" t="s">
        <v>101</v>
      </c>
      <c r="P13" t="s">
        <v>101</v>
      </c>
      <c r="Q13" t="s">
        <v>101</v>
      </c>
      <c r="R13" t="s">
        <v>101</v>
      </c>
      <c r="S13" t="s">
        <v>101</v>
      </c>
      <c r="T13" t="s">
        <v>101</v>
      </c>
      <c r="U13" t="s">
        <v>101</v>
      </c>
      <c r="V13" t="s">
        <v>101</v>
      </c>
      <c r="W13" t="s">
        <v>101</v>
      </c>
      <c r="X13" t="s">
        <v>101</v>
      </c>
      <c r="Y13" t="s">
        <v>101</v>
      </c>
      <c r="Z13" t="s">
        <v>101</v>
      </c>
      <c r="AA13" t="s">
        <v>101</v>
      </c>
      <c r="AB13" t="s">
        <v>101</v>
      </c>
      <c r="AC13" t="s">
        <v>101</v>
      </c>
      <c r="AD13" t="s">
        <v>101</v>
      </c>
      <c r="AE13" t="s">
        <v>101</v>
      </c>
      <c r="AF13" t="s">
        <v>101</v>
      </c>
      <c r="AG13" t="s">
        <v>101</v>
      </c>
      <c r="AH13" t="s">
        <v>101</v>
      </c>
      <c r="AI13" t="s">
        <v>101</v>
      </c>
      <c r="AJ13" t="s">
        <v>101</v>
      </c>
      <c r="AK13" t="s">
        <v>101</v>
      </c>
      <c r="AL13">
        <v>0</v>
      </c>
      <c r="AM13">
        <v>0</v>
      </c>
      <c r="AP13">
        <v>2018</v>
      </c>
      <c r="AQ13">
        <v>2018</v>
      </c>
      <c r="AR13" t="s">
        <v>101</v>
      </c>
      <c r="AS13" t="s">
        <v>101</v>
      </c>
      <c r="AT13" t="s">
        <v>101</v>
      </c>
      <c r="AU13" t="s">
        <v>101</v>
      </c>
      <c r="AV13" t="s">
        <v>101</v>
      </c>
      <c r="AW13" t="s">
        <v>101</v>
      </c>
      <c r="AX13">
        <v>79</v>
      </c>
      <c r="AY13">
        <v>6</v>
      </c>
      <c r="AZ13" t="s">
        <v>101</v>
      </c>
      <c r="BA13" t="s">
        <v>101</v>
      </c>
      <c r="BB13">
        <v>216</v>
      </c>
      <c r="BC13" t="s">
        <v>31</v>
      </c>
      <c r="BD13" t="s">
        <v>31</v>
      </c>
      <c r="BE13" t="s">
        <v>31</v>
      </c>
      <c r="BF13" t="s">
        <v>31</v>
      </c>
      <c r="BG13" t="s">
        <v>31</v>
      </c>
      <c r="BH13">
        <v>2</v>
      </c>
      <c r="BI13" t="s">
        <v>31</v>
      </c>
      <c r="BJ13" t="s">
        <v>31</v>
      </c>
      <c r="BK13" t="s">
        <v>31</v>
      </c>
      <c r="BL13" t="s">
        <v>31</v>
      </c>
      <c r="BM13" t="s">
        <v>31</v>
      </c>
      <c r="BN13" t="s">
        <v>31</v>
      </c>
      <c r="BO13" t="s">
        <v>31</v>
      </c>
      <c r="BP13">
        <v>10</v>
      </c>
      <c r="BQ13" t="s">
        <v>31</v>
      </c>
      <c r="BR13">
        <v>2</v>
      </c>
      <c r="BS13" t="s">
        <v>31</v>
      </c>
      <c r="BT13">
        <v>75</v>
      </c>
      <c r="BU13" t="s">
        <v>31</v>
      </c>
      <c r="BV13" t="s">
        <v>101</v>
      </c>
      <c r="BW13" t="s">
        <v>101</v>
      </c>
      <c r="BX13" t="s">
        <v>101</v>
      </c>
      <c r="BY13" t="s">
        <v>101</v>
      </c>
      <c r="BZ13">
        <v>0</v>
      </c>
      <c r="CA13">
        <v>0</v>
      </c>
      <c r="CB13" t="s">
        <v>31</v>
      </c>
      <c r="CC13" t="s">
        <v>31</v>
      </c>
      <c r="CD13" t="s">
        <v>31</v>
      </c>
      <c r="CE13" t="s">
        <v>31</v>
      </c>
      <c r="CF13">
        <v>9</v>
      </c>
      <c r="CG13">
        <v>1</v>
      </c>
      <c r="CH13">
        <v>0</v>
      </c>
      <c r="CI13">
        <v>0</v>
      </c>
      <c r="CJ13">
        <v>89</v>
      </c>
      <c r="CK13" t="s">
        <v>31</v>
      </c>
      <c r="CL13" t="s">
        <v>101</v>
      </c>
      <c r="CM13" t="s">
        <v>101</v>
      </c>
      <c r="CN13" t="s">
        <v>101</v>
      </c>
      <c r="CO13" t="s">
        <v>101</v>
      </c>
      <c r="CP13" t="s">
        <v>101</v>
      </c>
      <c r="CQ13" t="s">
        <v>101</v>
      </c>
      <c r="CR13" t="s">
        <v>101</v>
      </c>
      <c r="CS13" t="s">
        <v>101</v>
      </c>
      <c r="CT13">
        <v>2018</v>
      </c>
      <c r="CU13">
        <v>2018</v>
      </c>
      <c r="CV13" t="s">
        <v>101</v>
      </c>
      <c r="CW13" t="s">
        <v>101</v>
      </c>
      <c r="CX13" t="s">
        <v>101</v>
      </c>
      <c r="CY13" t="s">
        <v>101</v>
      </c>
      <c r="CZ13" t="s">
        <v>101</v>
      </c>
      <c r="DA13" t="s">
        <v>101</v>
      </c>
      <c r="DB13">
        <v>0</v>
      </c>
      <c r="DC13">
        <v>0</v>
      </c>
      <c r="DD13">
        <v>1</v>
      </c>
      <c r="DE13" t="s">
        <v>31</v>
      </c>
      <c r="DF13" t="s">
        <v>31</v>
      </c>
      <c r="DG13" t="s">
        <v>31</v>
      </c>
      <c r="DH13" t="s">
        <v>101</v>
      </c>
      <c r="DI13" t="s">
        <v>101</v>
      </c>
      <c r="DJ13">
        <v>38</v>
      </c>
      <c r="DK13" t="s">
        <v>31</v>
      </c>
      <c r="DL13" t="s">
        <v>101</v>
      </c>
      <c r="DM13" t="s">
        <v>101</v>
      </c>
      <c r="DN13" t="s">
        <v>31</v>
      </c>
      <c r="DO13" t="s">
        <v>31</v>
      </c>
      <c r="DP13" t="s">
        <v>101</v>
      </c>
      <c r="DQ13" t="s">
        <v>101</v>
      </c>
      <c r="DR13" t="s">
        <v>101</v>
      </c>
      <c r="DS13" t="s">
        <v>101</v>
      </c>
      <c r="DT13">
        <v>11</v>
      </c>
      <c r="DU13" t="s">
        <v>31</v>
      </c>
      <c r="DV13">
        <v>1</v>
      </c>
      <c r="DW13" t="s">
        <v>31</v>
      </c>
      <c r="DX13" t="s">
        <v>31</v>
      </c>
      <c r="DY13" t="s">
        <v>31</v>
      </c>
      <c r="DZ13" t="s">
        <v>101</v>
      </c>
      <c r="EA13" t="s">
        <v>101</v>
      </c>
      <c r="EB13">
        <v>2</v>
      </c>
      <c r="EC13" t="s">
        <v>31</v>
      </c>
      <c r="ED13" t="s">
        <v>101</v>
      </c>
      <c r="EE13" t="s">
        <v>101</v>
      </c>
      <c r="EF13" t="s">
        <v>101</v>
      </c>
      <c r="EG13" t="s">
        <v>101</v>
      </c>
      <c r="EH13" t="s">
        <v>101</v>
      </c>
      <c r="EI13" t="s">
        <v>101</v>
      </c>
      <c r="EJ13" t="s">
        <v>101</v>
      </c>
      <c r="EK13" t="s">
        <v>101</v>
      </c>
      <c r="EL13" t="s">
        <v>101</v>
      </c>
      <c r="EM13" t="s">
        <v>101</v>
      </c>
      <c r="EN13" t="s">
        <v>101</v>
      </c>
      <c r="EO13" t="s">
        <v>101</v>
      </c>
      <c r="EP13" t="s">
        <v>101</v>
      </c>
      <c r="EQ13" t="s">
        <v>101</v>
      </c>
      <c r="ER13" t="s">
        <v>101</v>
      </c>
      <c r="ES13" t="s">
        <v>101</v>
      </c>
      <c r="ET13" t="s">
        <v>101</v>
      </c>
      <c r="EU13" t="s">
        <v>101</v>
      </c>
      <c r="EV13" t="s">
        <v>101</v>
      </c>
      <c r="EW13" t="s">
        <v>101</v>
      </c>
      <c r="EX13" t="s">
        <v>101</v>
      </c>
      <c r="EY13" t="s">
        <v>101</v>
      </c>
      <c r="EZ13" t="s">
        <v>101</v>
      </c>
      <c r="FA13" t="s">
        <v>101</v>
      </c>
      <c r="FB13">
        <v>4</v>
      </c>
      <c r="FC13" t="s">
        <v>31</v>
      </c>
      <c r="FD13">
        <v>2018</v>
      </c>
    </row>
    <row r="14" spans="1:160" x14ac:dyDescent="0.3">
      <c r="A14">
        <v>2019</v>
      </c>
      <c r="B14" t="s">
        <v>101</v>
      </c>
      <c r="C14" t="s">
        <v>101</v>
      </c>
      <c r="D14" t="s">
        <v>101</v>
      </c>
      <c r="E14" t="s">
        <v>101</v>
      </c>
      <c r="F14" t="s">
        <v>101</v>
      </c>
      <c r="G14" t="s">
        <v>101</v>
      </c>
      <c r="H14" t="s">
        <v>101</v>
      </c>
      <c r="I14" t="s">
        <v>101</v>
      </c>
      <c r="J14" t="s">
        <v>101</v>
      </c>
      <c r="K14" t="s">
        <v>101</v>
      </c>
      <c r="L14" t="s">
        <v>101</v>
      </c>
      <c r="M14" t="s">
        <v>101</v>
      </c>
      <c r="N14" t="s">
        <v>101</v>
      </c>
      <c r="O14" t="s">
        <v>101</v>
      </c>
      <c r="P14" t="s">
        <v>101</v>
      </c>
      <c r="Q14" t="s">
        <v>101</v>
      </c>
      <c r="R14" t="s">
        <v>101</v>
      </c>
      <c r="S14" t="s">
        <v>101</v>
      </c>
      <c r="T14" t="s">
        <v>101</v>
      </c>
      <c r="U14" t="s">
        <v>101</v>
      </c>
      <c r="V14" t="s">
        <v>101</v>
      </c>
      <c r="W14" t="s">
        <v>101</v>
      </c>
      <c r="X14" t="s">
        <v>101</v>
      </c>
      <c r="Y14" t="s">
        <v>101</v>
      </c>
      <c r="Z14" t="s">
        <v>101</v>
      </c>
      <c r="AA14" t="s">
        <v>101</v>
      </c>
      <c r="AB14" t="s">
        <v>101</v>
      </c>
      <c r="AC14" t="s">
        <v>101</v>
      </c>
      <c r="AD14" t="s">
        <v>101</v>
      </c>
      <c r="AE14" t="s">
        <v>101</v>
      </c>
      <c r="AF14" t="s">
        <v>101</v>
      </c>
      <c r="AG14" t="s">
        <v>101</v>
      </c>
      <c r="AH14" t="s">
        <v>101</v>
      </c>
      <c r="AI14" t="s">
        <v>101</v>
      </c>
      <c r="AJ14" t="s">
        <v>101</v>
      </c>
      <c r="AK14" t="s">
        <v>101</v>
      </c>
      <c r="AL14" t="s">
        <v>101</v>
      </c>
      <c r="AM14" t="s">
        <v>101</v>
      </c>
      <c r="AP14">
        <v>2019</v>
      </c>
      <c r="AQ14">
        <v>2019</v>
      </c>
      <c r="AR14" t="s">
        <v>101</v>
      </c>
      <c r="AS14" t="s">
        <v>101</v>
      </c>
      <c r="AT14" t="s">
        <v>101</v>
      </c>
      <c r="AU14" t="s">
        <v>101</v>
      </c>
      <c r="AV14" t="s">
        <v>101</v>
      </c>
      <c r="AW14" t="s">
        <v>101</v>
      </c>
      <c r="AX14">
        <v>92</v>
      </c>
      <c r="AY14">
        <v>8</v>
      </c>
      <c r="AZ14" t="s">
        <v>101</v>
      </c>
      <c r="BA14" t="s">
        <v>101</v>
      </c>
      <c r="BB14">
        <v>425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1</v>
      </c>
      <c r="BK14">
        <v>0</v>
      </c>
      <c r="BL14">
        <v>1</v>
      </c>
      <c r="BM14">
        <v>0</v>
      </c>
      <c r="BN14">
        <v>2</v>
      </c>
      <c r="BO14">
        <v>0</v>
      </c>
      <c r="BP14">
        <v>69</v>
      </c>
      <c r="BQ14">
        <v>0</v>
      </c>
      <c r="BR14">
        <v>0</v>
      </c>
      <c r="BS14">
        <v>0</v>
      </c>
      <c r="BT14">
        <v>90</v>
      </c>
      <c r="BU14">
        <v>0</v>
      </c>
      <c r="BV14" t="s">
        <v>101</v>
      </c>
      <c r="BW14" t="s">
        <v>101</v>
      </c>
      <c r="BX14" t="s">
        <v>101</v>
      </c>
      <c r="BY14" t="s">
        <v>101</v>
      </c>
      <c r="BZ14" t="s">
        <v>31</v>
      </c>
      <c r="CA14" t="s">
        <v>31</v>
      </c>
      <c r="CB14">
        <v>0</v>
      </c>
      <c r="CC14">
        <v>0</v>
      </c>
      <c r="CD14">
        <v>0</v>
      </c>
      <c r="CE14">
        <v>0</v>
      </c>
      <c r="CF14">
        <v>6</v>
      </c>
      <c r="CG14">
        <v>0</v>
      </c>
      <c r="CH14" t="s">
        <v>31</v>
      </c>
      <c r="CI14" t="s">
        <v>31</v>
      </c>
      <c r="CJ14">
        <v>26</v>
      </c>
      <c r="CK14">
        <v>0</v>
      </c>
      <c r="CL14" t="s">
        <v>101</v>
      </c>
      <c r="CM14" t="s">
        <v>101</v>
      </c>
      <c r="CN14" t="s">
        <v>101</v>
      </c>
      <c r="CO14" t="s">
        <v>101</v>
      </c>
      <c r="CP14" t="s">
        <v>101</v>
      </c>
      <c r="CQ14" t="s">
        <v>101</v>
      </c>
      <c r="CR14" t="s">
        <v>101</v>
      </c>
      <c r="CS14" t="s">
        <v>101</v>
      </c>
      <c r="CT14">
        <v>2019</v>
      </c>
      <c r="CU14">
        <v>2019</v>
      </c>
      <c r="CV14" t="s">
        <v>101</v>
      </c>
      <c r="CW14" t="s">
        <v>101</v>
      </c>
      <c r="CX14" t="s">
        <v>101</v>
      </c>
      <c r="CY14" t="s">
        <v>101</v>
      </c>
      <c r="CZ14" t="s">
        <v>101</v>
      </c>
      <c r="DA14" t="s">
        <v>101</v>
      </c>
      <c r="DB14" t="s">
        <v>31</v>
      </c>
      <c r="DC14" t="s">
        <v>31</v>
      </c>
      <c r="DD14">
        <v>2</v>
      </c>
      <c r="DE14">
        <v>0</v>
      </c>
      <c r="DF14">
        <v>0</v>
      </c>
      <c r="DG14">
        <v>0</v>
      </c>
      <c r="DH14" t="s">
        <v>101</v>
      </c>
      <c r="DI14" t="s">
        <v>101</v>
      </c>
      <c r="DJ14">
        <v>24</v>
      </c>
      <c r="DK14">
        <v>0</v>
      </c>
      <c r="DL14" t="s">
        <v>101</v>
      </c>
      <c r="DM14" t="s">
        <v>101</v>
      </c>
      <c r="DN14">
        <v>0</v>
      </c>
      <c r="DO14">
        <v>0</v>
      </c>
      <c r="DP14" t="s">
        <v>101</v>
      </c>
      <c r="DQ14" t="s">
        <v>101</v>
      </c>
      <c r="DR14" t="s">
        <v>101</v>
      </c>
      <c r="DS14" t="s">
        <v>101</v>
      </c>
      <c r="DT14">
        <v>4</v>
      </c>
      <c r="DU14">
        <v>0</v>
      </c>
      <c r="DV14">
        <v>1</v>
      </c>
      <c r="DW14">
        <v>0</v>
      </c>
      <c r="DX14">
        <v>0</v>
      </c>
      <c r="DY14">
        <v>0</v>
      </c>
      <c r="DZ14" t="s">
        <v>101</v>
      </c>
      <c r="EA14" t="s">
        <v>101</v>
      </c>
      <c r="EB14">
        <v>2</v>
      </c>
      <c r="EC14">
        <v>0</v>
      </c>
      <c r="ED14" t="s">
        <v>101</v>
      </c>
      <c r="EE14" t="s">
        <v>101</v>
      </c>
      <c r="EF14" t="s">
        <v>101</v>
      </c>
      <c r="EG14" t="s">
        <v>101</v>
      </c>
      <c r="EH14" t="s">
        <v>101</v>
      </c>
      <c r="EI14" t="s">
        <v>101</v>
      </c>
      <c r="EJ14" t="s">
        <v>101</v>
      </c>
      <c r="EK14" t="s">
        <v>101</v>
      </c>
      <c r="EL14" t="s">
        <v>101</v>
      </c>
      <c r="EM14" t="s">
        <v>101</v>
      </c>
      <c r="EN14" t="s">
        <v>101</v>
      </c>
      <c r="EO14" t="s">
        <v>101</v>
      </c>
      <c r="EP14" t="s">
        <v>101</v>
      </c>
      <c r="EQ14" t="s">
        <v>101</v>
      </c>
      <c r="ER14" t="s">
        <v>101</v>
      </c>
      <c r="ES14" t="s">
        <v>101</v>
      </c>
      <c r="ET14" t="s">
        <v>101</v>
      </c>
      <c r="EU14" t="s">
        <v>101</v>
      </c>
      <c r="EV14" t="s">
        <v>101</v>
      </c>
      <c r="EW14" t="s">
        <v>101</v>
      </c>
      <c r="EX14" t="s">
        <v>101</v>
      </c>
      <c r="EY14" t="s">
        <v>101</v>
      </c>
      <c r="EZ14" t="s">
        <v>101</v>
      </c>
      <c r="FA14" t="s">
        <v>101</v>
      </c>
      <c r="FB14">
        <v>4</v>
      </c>
      <c r="FC14">
        <v>0</v>
      </c>
      <c r="FD14">
        <v>2019</v>
      </c>
    </row>
    <row r="15" spans="1:160" x14ac:dyDescent="0.3">
      <c r="A15">
        <v>2020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P15">
        <v>2020</v>
      </c>
      <c r="AQ15">
        <v>2020</v>
      </c>
      <c r="AR15">
        <v>289</v>
      </c>
      <c r="AS15">
        <v>161</v>
      </c>
      <c r="AT15">
        <v>128</v>
      </c>
      <c r="AU15">
        <f>SUM(AY15,BC15,BE15,BG15,BI15,BK15,BM15,BO15,BQ15,BS15,BU15,BW15,BY15,CA15,CC15,CE15,CG15,CI15,CK15,CM15,CO15,CS15)</f>
        <v>3</v>
      </c>
      <c r="AV15">
        <v>1</v>
      </c>
      <c r="AW15">
        <v>2</v>
      </c>
      <c r="AX15">
        <v>97</v>
      </c>
      <c r="AY15">
        <v>2</v>
      </c>
      <c r="AZ15">
        <v>0</v>
      </c>
      <c r="BA15">
        <v>0</v>
      </c>
      <c r="BB15">
        <v>88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25</v>
      </c>
      <c r="BQ15">
        <v>0</v>
      </c>
      <c r="BR15">
        <v>0</v>
      </c>
      <c r="BS15">
        <v>0</v>
      </c>
      <c r="BT15">
        <v>44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1</v>
      </c>
      <c r="CG15">
        <v>1</v>
      </c>
      <c r="CH15">
        <v>0</v>
      </c>
      <c r="CI15">
        <v>0</v>
      </c>
      <c r="CJ15">
        <v>8</v>
      </c>
      <c r="CK15">
        <v>0</v>
      </c>
      <c r="CL15">
        <v>0</v>
      </c>
      <c r="CM15">
        <v>0</v>
      </c>
      <c r="CN15">
        <v>24</v>
      </c>
      <c r="CO15">
        <v>0</v>
      </c>
      <c r="CP15">
        <v>2</v>
      </c>
      <c r="CQ15">
        <v>0</v>
      </c>
      <c r="CR15" t="s">
        <v>101</v>
      </c>
      <c r="CS15" t="s">
        <v>101</v>
      </c>
      <c r="CT15">
        <v>2020</v>
      </c>
      <c r="CU15">
        <v>2020</v>
      </c>
      <c r="CV15">
        <f>SUM(DB15,DD15,DF15,DH15,DJ15,DL15,DN15,DP15,DR15,DT15,DV15,DX15,DZ15,EB15,ED15,EF15,EH15,EJ15,EL15,EN15,EP15,ER15,ET15,EV15,EX15,EZ15)</f>
        <v>57</v>
      </c>
      <c r="CW15">
        <v>45</v>
      </c>
      <c r="CX15">
        <v>12</v>
      </c>
      <c r="CY15">
        <f>SUM(DC15,DE15,DG15,DI15,DK15,DM15,DO15,DQ15,DS15,DU15,DW15,DY15,EA15,EC15,EE15,EG15,EI15,EK15,EM15,EO15,EQ15,ES15,EU15,EW15,EY15,FA15)</f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33</v>
      </c>
      <c r="DI15">
        <v>0</v>
      </c>
      <c r="DJ15">
        <v>16</v>
      </c>
      <c r="DK15">
        <v>0</v>
      </c>
      <c r="DL15">
        <v>2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3</v>
      </c>
      <c r="DU15">
        <v>0</v>
      </c>
      <c r="DV15">
        <v>2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1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2020</v>
      </c>
    </row>
    <row r="16" spans="1:160" x14ac:dyDescent="0.3">
      <c r="A16">
        <v>2021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P16">
        <v>2021</v>
      </c>
      <c r="AQ16">
        <v>2021</v>
      </c>
      <c r="AR16">
        <v>3403</v>
      </c>
      <c r="AS16">
        <v>1855</v>
      </c>
      <c r="AT16">
        <v>1548</v>
      </c>
      <c r="AU16">
        <v>34</v>
      </c>
      <c r="AV16">
        <v>23</v>
      </c>
      <c r="AW16">
        <v>11</v>
      </c>
      <c r="AZ16">
        <v>3140</v>
      </c>
      <c r="BA16">
        <v>32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59</v>
      </c>
      <c r="BQ16">
        <v>0</v>
      </c>
      <c r="BR16">
        <v>0</v>
      </c>
      <c r="BS16">
        <v>0</v>
      </c>
      <c r="BT16">
        <v>57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1</v>
      </c>
      <c r="CG16">
        <v>2</v>
      </c>
      <c r="CH16">
        <v>0</v>
      </c>
      <c r="CI16">
        <v>0</v>
      </c>
      <c r="CJ16">
        <v>6</v>
      </c>
      <c r="CK16">
        <v>0</v>
      </c>
      <c r="CL16">
        <v>0</v>
      </c>
      <c r="CM16">
        <v>0</v>
      </c>
      <c r="CN16">
        <v>37</v>
      </c>
      <c r="CO16">
        <v>0</v>
      </c>
      <c r="CP16">
        <v>1</v>
      </c>
      <c r="CQ16">
        <v>0</v>
      </c>
      <c r="CR16">
        <v>0</v>
      </c>
      <c r="CS16">
        <v>0</v>
      </c>
      <c r="CT16">
        <v>2021</v>
      </c>
      <c r="CU16">
        <v>2021</v>
      </c>
      <c r="CV16">
        <v>75</v>
      </c>
      <c r="CW16">
        <v>53</v>
      </c>
      <c r="CX16">
        <v>22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14</v>
      </c>
      <c r="DE16">
        <v>0</v>
      </c>
      <c r="DF16">
        <v>1</v>
      </c>
      <c r="DG16">
        <v>0</v>
      </c>
      <c r="DH16">
        <v>34</v>
      </c>
      <c r="DI16">
        <v>0</v>
      </c>
      <c r="DJ16">
        <v>17</v>
      </c>
      <c r="DK16">
        <v>0</v>
      </c>
      <c r="DL16">
        <v>1</v>
      </c>
      <c r="DM16">
        <v>0</v>
      </c>
      <c r="DN16">
        <v>0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4</v>
      </c>
      <c r="DU16">
        <v>0</v>
      </c>
      <c r="DV16">
        <v>3</v>
      </c>
      <c r="DW16">
        <v>0</v>
      </c>
      <c r="DX16">
        <v>0</v>
      </c>
      <c r="DY16">
        <v>0</v>
      </c>
      <c r="DZ16">
        <v>0</v>
      </c>
      <c r="EA16">
        <v>0</v>
      </c>
      <c r="EB16">
        <v>0</v>
      </c>
      <c r="EC16">
        <v>0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0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1</v>
      </c>
      <c r="EY16">
        <v>0</v>
      </c>
      <c r="EZ16">
        <v>0</v>
      </c>
      <c r="FA16">
        <v>0</v>
      </c>
      <c r="FB16">
        <v>0</v>
      </c>
      <c r="FC16">
        <v>0</v>
      </c>
      <c r="FD16">
        <v>2021</v>
      </c>
    </row>
    <row r="17" spans="1:160" x14ac:dyDescent="0.3">
      <c r="A17">
        <v>2022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P17">
        <v>2022</v>
      </c>
      <c r="AQ17">
        <v>2022</v>
      </c>
      <c r="AR17">
        <v>124312</v>
      </c>
      <c r="AS17">
        <v>63442</v>
      </c>
      <c r="AT17">
        <v>60870</v>
      </c>
      <c r="AU17">
        <v>186</v>
      </c>
      <c r="AV17">
        <v>81</v>
      </c>
      <c r="AW17">
        <v>105</v>
      </c>
      <c r="AZ17">
        <v>124134</v>
      </c>
      <c r="BA17">
        <v>183</v>
      </c>
      <c r="BB17">
        <v>79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1</v>
      </c>
      <c r="BO17">
        <v>0</v>
      </c>
      <c r="BP17">
        <v>10</v>
      </c>
      <c r="BQ17">
        <v>0</v>
      </c>
      <c r="BR17">
        <v>0</v>
      </c>
      <c r="BS17">
        <v>0</v>
      </c>
      <c r="BT17">
        <v>45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3</v>
      </c>
      <c r="CH17">
        <v>0</v>
      </c>
      <c r="CI17">
        <v>0</v>
      </c>
      <c r="CJ17">
        <v>2</v>
      </c>
      <c r="CK17">
        <v>0</v>
      </c>
      <c r="CL17">
        <v>0</v>
      </c>
      <c r="CM17">
        <v>0</v>
      </c>
      <c r="CN17">
        <v>36</v>
      </c>
      <c r="CO17">
        <v>0</v>
      </c>
      <c r="CP17">
        <v>1</v>
      </c>
      <c r="CQ17">
        <v>0</v>
      </c>
      <c r="CR17">
        <v>0</v>
      </c>
      <c r="CS17">
        <v>0</v>
      </c>
      <c r="CT17">
        <v>2022</v>
      </c>
      <c r="CU17">
        <v>2022</v>
      </c>
      <c r="CV17">
        <v>73</v>
      </c>
      <c r="CW17">
        <v>43</v>
      </c>
      <c r="CX17">
        <v>30</v>
      </c>
      <c r="CY17">
        <v>1</v>
      </c>
      <c r="CZ17">
        <v>1</v>
      </c>
      <c r="DA17">
        <v>0</v>
      </c>
      <c r="DB17">
        <v>1</v>
      </c>
      <c r="DC17">
        <v>0</v>
      </c>
      <c r="DD17">
        <v>14</v>
      </c>
      <c r="DE17">
        <v>0</v>
      </c>
      <c r="DF17">
        <v>0</v>
      </c>
      <c r="DG17">
        <v>0</v>
      </c>
      <c r="DH17">
        <v>39</v>
      </c>
      <c r="DI17">
        <v>1</v>
      </c>
      <c r="DJ17">
        <v>14</v>
      </c>
      <c r="DK17">
        <v>0</v>
      </c>
      <c r="DL17">
        <v>1</v>
      </c>
      <c r="DM17">
        <v>0</v>
      </c>
      <c r="DN17">
        <v>0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3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0</v>
      </c>
      <c r="EB17">
        <v>0</v>
      </c>
      <c r="EC17">
        <v>0</v>
      </c>
      <c r="EF17">
        <v>0</v>
      </c>
      <c r="EG17">
        <v>0</v>
      </c>
      <c r="EH17">
        <v>0</v>
      </c>
      <c r="EI17">
        <v>0</v>
      </c>
      <c r="EJ17">
        <v>0</v>
      </c>
      <c r="EK17">
        <v>0</v>
      </c>
      <c r="EL17">
        <v>0</v>
      </c>
      <c r="EM17">
        <v>0</v>
      </c>
      <c r="EN17">
        <v>0</v>
      </c>
      <c r="EO17">
        <v>0</v>
      </c>
      <c r="EP17">
        <v>1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  <c r="EZ17">
        <v>0</v>
      </c>
      <c r="FA17">
        <v>0</v>
      </c>
      <c r="FB17" t="s">
        <v>101</v>
      </c>
      <c r="FC17" t="s">
        <v>101</v>
      </c>
      <c r="FD17">
        <v>2022</v>
      </c>
    </row>
    <row r="18" spans="1:160" x14ac:dyDescent="0.3">
      <c r="A18">
        <v>2023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2023</v>
      </c>
      <c r="AQ18">
        <v>2023</v>
      </c>
      <c r="AR18">
        <v>355</v>
      </c>
      <c r="AS18">
        <v>209</v>
      </c>
      <c r="AT18">
        <v>146</v>
      </c>
      <c r="AU18" t="s">
        <v>101</v>
      </c>
      <c r="AV18" t="s">
        <v>101</v>
      </c>
      <c r="AW18" t="s">
        <v>101</v>
      </c>
      <c r="BA18">
        <v>219</v>
      </c>
      <c r="BB18" t="s">
        <v>31</v>
      </c>
      <c r="BC18" t="s">
        <v>31</v>
      </c>
      <c r="BD18" t="s">
        <v>31</v>
      </c>
      <c r="BE18" t="s">
        <v>31</v>
      </c>
      <c r="BF18" t="s">
        <v>31</v>
      </c>
      <c r="BG18" t="s">
        <v>31</v>
      </c>
      <c r="BH18">
        <v>1</v>
      </c>
      <c r="BI18">
        <v>0</v>
      </c>
      <c r="BJ18">
        <v>1</v>
      </c>
      <c r="BK18">
        <v>0</v>
      </c>
      <c r="BL18">
        <v>0</v>
      </c>
      <c r="BM18">
        <v>0</v>
      </c>
      <c r="BN18">
        <v>2</v>
      </c>
      <c r="BO18">
        <v>0</v>
      </c>
      <c r="BP18">
        <v>12</v>
      </c>
      <c r="BQ18">
        <v>0</v>
      </c>
      <c r="BR18">
        <v>1</v>
      </c>
      <c r="BS18">
        <v>0</v>
      </c>
      <c r="BT18">
        <v>50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4</v>
      </c>
      <c r="CG18">
        <v>0</v>
      </c>
      <c r="CH18">
        <v>0</v>
      </c>
      <c r="CI18">
        <v>0</v>
      </c>
      <c r="CJ18">
        <v>4</v>
      </c>
      <c r="CK18">
        <v>0</v>
      </c>
      <c r="CL18">
        <v>0</v>
      </c>
      <c r="CM18">
        <v>0</v>
      </c>
      <c r="CN18">
        <v>60</v>
      </c>
      <c r="CO18">
        <v>0</v>
      </c>
      <c r="CP18">
        <v>3</v>
      </c>
      <c r="CT18">
        <v>2023</v>
      </c>
      <c r="CU18">
        <v>2023</v>
      </c>
      <c r="CV18">
        <v>54</v>
      </c>
      <c r="CW18">
        <v>37</v>
      </c>
      <c r="CX18">
        <v>17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3</v>
      </c>
      <c r="DE18">
        <v>0</v>
      </c>
      <c r="DF18">
        <v>0</v>
      </c>
      <c r="DG18">
        <v>0</v>
      </c>
      <c r="DH18">
        <v>22</v>
      </c>
      <c r="DI18">
        <v>0</v>
      </c>
      <c r="DJ18">
        <v>17</v>
      </c>
      <c r="DK18">
        <v>0</v>
      </c>
      <c r="DL18">
        <v>2</v>
      </c>
      <c r="DM18">
        <v>0</v>
      </c>
      <c r="DN18">
        <v>1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0</v>
      </c>
      <c r="EB18">
        <v>5</v>
      </c>
      <c r="EC18">
        <v>0</v>
      </c>
      <c r="EF18">
        <v>0</v>
      </c>
      <c r="EG18">
        <v>0</v>
      </c>
      <c r="EH18">
        <v>0</v>
      </c>
      <c r="EI18">
        <v>0</v>
      </c>
      <c r="EJ18">
        <v>1</v>
      </c>
      <c r="EK18">
        <v>0</v>
      </c>
      <c r="EL18">
        <v>1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1</v>
      </c>
      <c r="EY18">
        <v>0</v>
      </c>
      <c r="EZ18">
        <v>0</v>
      </c>
      <c r="FA18">
        <v>0</v>
      </c>
      <c r="FB18">
        <v>0</v>
      </c>
      <c r="FC18">
        <v>0</v>
      </c>
      <c r="FD18">
        <v>2023</v>
      </c>
    </row>
    <row r="19" spans="1:160" x14ac:dyDescent="0.3">
      <c r="A19" t="s">
        <v>504</v>
      </c>
      <c r="AL19" t="s">
        <v>33</v>
      </c>
      <c r="AQ19" t="s">
        <v>504</v>
      </c>
      <c r="CR19" t="s">
        <v>33</v>
      </c>
      <c r="CU19" t="s">
        <v>504</v>
      </c>
      <c r="FB19" t="s">
        <v>33</v>
      </c>
    </row>
    <row r="20" spans="1:160" x14ac:dyDescent="0.3">
      <c r="A20" t="s">
        <v>505</v>
      </c>
      <c r="AQ20" t="s">
        <v>505</v>
      </c>
      <c r="CU20" t="s">
        <v>505</v>
      </c>
    </row>
    <row r="21" spans="1:160" x14ac:dyDescent="0.3">
      <c r="A21" t="s">
        <v>506</v>
      </c>
      <c r="AQ21" t="s">
        <v>506</v>
      </c>
      <c r="CU21" t="s">
        <v>506</v>
      </c>
    </row>
    <row r="22" spans="1:160" x14ac:dyDescent="0.3">
      <c r="A22" t="s">
        <v>507</v>
      </c>
      <c r="AQ22" t="s">
        <v>507</v>
      </c>
      <c r="CU22" t="s">
        <v>507</v>
      </c>
    </row>
    <row r="23" spans="1:160" x14ac:dyDescent="0.3">
      <c r="A23" t="s">
        <v>508</v>
      </c>
      <c r="AQ23" t="s">
        <v>508</v>
      </c>
      <c r="CU23" t="s">
        <v>508</v>
      </c>
    </row>
    <row r="24" spans="1:160" x14ac:dyDescent="0.3">
      <c r="A24" t="s">
        <v>509</v>
      </c>
      <c r="AQ24" t="s">
        <v>509</v>
      </c>
      <c r="CU24" t="s">
        <v>509</v>
      </c>
    </row>
    <row r="25" spans="1:160" x14ac:dyDescent="0.3">
      <c r="A25" t="s">
        <v>32</v>
      </c>
      <c r="AQ25" t="s">
        <v>32</v>
      </c>
      <c r="CU25" t="s">
        <v>32</v>
      </c>
    </row>
  </sheetData>
  <phoneticPr fontId="18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9"/>
  <sheetViews>
    <sheetView workbookViewId="0"/>
  </sheetViews>
  <sheetFormatPr defaultRowHeight="16.5" x14ac:dyDescent="0.3"/>
  <sheetData>
    <row r="2" spans="1:18" x14ac:dyDescent="0.3">
      <c r="A2" t="s">
        <v>510</v>
      </c>
      <c r="J2" t="s">
        <v>511</v>
      </c>
    </row>
    <row r="3" spans="1:18" x14ac:dyDescent="0.3">
      <c r="A3" t="s">
        <v>2</v>
      </c>
      <c r="R3" t="s">
        <v>39</v>
      </c>
    </row>
    <row r="4" spans="1:18" x14ac:dyDescent="0.3">
      <c r="B4" t="s">
        <v>512</v>
      </c>
      <c r="C4" t="s">
        <v>513</v>
      </c>
    </row>
    <row r="5" spans="1:18" x14ac:dyDescent="0.3">
      <c r="A5" t="s">
        <v>514</v>
      </c>
      <c r="B5" t="s">
        <v>515</v>
      </c>
      <c r="C5" t="s">
        <v>512</v>
      </c>
      <c r="D5" t="s">
        <v>516</v>
      </c>
      <c r="E5" t="s">
        <v>517</v>
      </c>
      <c r="G5" t="s">
        <v>518</v>
      </c>
      <c r="H5" t="s">
        <v>519</v>
      </c>
      <c r="J5" t="s">
        <v>520</v>
      </c>
      <c r="O5" t="s">
        <v>521</v>
      </c>
      <c r="R5" t="s">
        <v>66</v>
      </c>
    </row>
    <row r="6" spans="1:18" x14ac:dyDescent="0.3">
      <c r="B6" t="s">
        <v>522</v>
      </c>
      <c r="C6" t="s">
        <v>523</v>
      </c>
      <c r="G6" t="s">
        <v>130</v>
      </c>
      <c r="J6" t="s">
        <v>524</v>
      </c>
      <c r="K6" t="s">
        <v>130</v>
      </c>
      <c r="L6" t="s">
        <v>525</v>
      </c>
      <c r="M6" t="s">
        <v>130</v>
      </c>
      <c r="N6" t="s">
        <v>526</v>
      </c>
      <c r="O6" t="s">
        <v>527</v>
      </c>
      <c r="P6" t="s">
        <v>528</v>
      </c>
    </row>
    <row r="7" spans="1:18" x14ac:dyDescent="0.3">
      <c r="C7" t="s">
        <v>529</v>
      </c>
      <c r="E7" t="s">
        <v>530</v>
      </c>
      <c r="F7" t="s">
        <v>531</v>
      </c>
      <c r="H7" t="s">
        <v>532</v>
      </c>
      <c r="I7" t="s">
        <v>533</v>
      </c>
      <c r="K7" t="s">
        <v>516</v>
      </c>
      <c r="M7" t="s">
        <v>516</v>
      </c>
      <c r="Q7" t="s">
        <v>534</v>
      </c>
    </row>
    <row r="8" spans="1:18" x14ac:dyDescent="0.3">
      <c r="B8" t="s">
        <v>535</v>
      </c>
      <c r="C8" t="s">
        <v>536</v>
      </c>
      <c r="D8" t="s">
        <v>537</v>
      </c>
      <c r="E8" t="s">
        <v>538</v>
      </c>
      <c r="F8" t="s">
        <v>539</v>
      </c>
      <c r="G8" t="s">
        <v>540</v>
      </c>
      <c r="H8" t="s">
        <v>541</v>
      </c>
      <c r="I8" t="s">
        <v>542</v>
      </c>
      <c r="J8" t="s">
        <v>543</v>
      </c>
      <c r="K8" t="s">
        <v>544</v>
      </c>
      <c r="L8" t="s">
        <v>545</v>
      </c>
      <c r="M8" t="s">
        <v>544</v>
      </c>
      <c r="N8" t="s">
        <v>546</v>
      </c>
      <c r="O8" t="s">
        <v>547</v>
      </c>
      <c r="P8" t="s">
        <v>548</v>
      </c>
      <c r="Q8" t="s">
        <v>549</v>
      </c>
    </row>
    <row r="9" spans="1:18" x14ac:dyDescent="0.3">
      <c r="A9">
        <v>2014</v>
      </c>
      <c r="B9">
        <v>51</v>
      </c>
      <c r="C9">
        <v>51</v>
      </c>
      <c r="D9" t="s">
        <v>31</v>
      </c>
      <c r="E9" t="s">
        <v>31</v>
      </c>
      <c r="F9">
        <v>0</v>
      </c>
      <c r="G9">
        <v>0</v>
      </c>
      <c r="H9">
        <v>23</v>
      </c>
      <c r="I9">
        <v>28</v>
      </c>
      <c r="J9">
        <v>1</v>
      </c>
      <c r="K9">
        <v>0</v>
      </c>
      <c r="L9">
        <v>50</v>
      </c>
      <c r="M9">
        <v>0</v>
      </c>
      <c r="N9">
        <v>0</v>
      </c>
      <c r="O9">
        <v>50</v>
      </c>
      <c r="P9">
        <v>1</v>
      </c>
      <c r="Q9" t="s">
        <v>550</v>
      </c>
      <c r="R9">
        <v>2014</v>
      </c>
    </row>
    <row r="10" spans="1:18" x14ac:dyDescent="0.3">
      <c r="A10">
        <v>2015</v>
      </c>
      <c r="B10">
        <v>49</v>
      </c>
      <c r="C10">
        <v>49</v>
      </c>
      <c r="D10" t="s">
        <v>31</v>
      </c>
      <c r="E10" t="s">
        <v>31</v>
      </c>
      <c r="F10">
        <v>0</v>
      </c>
      <c r="G10">
        <v>1</v>
      </c>
      <c r="H10">
        <v>21</v>
      </c>
      <c r="I10">
        <v>28</v>
      </c>
      <c r="J10">
        <v>1</v>
      </c>
      <c r="K10">
        <v>0</v>
      </c>
      <c r="L10">
        <v>48</v>
      </c>
      <c r="M10">
        <v>0</v>
      </c>
      <c r="N10">
        <v>0</v>
      </c>
      <c r="O10">
        <v>48</v>
      </c>
      <c r="P10">
        <v>1</v>
      </c>
      <c r="Q10" t="s">
        <v>550</v>
      </c>
      <c r="R10">
        <v>2015</v>
      </c>
    </row>
    <row r="11" spans="1:18" x14ac:dyDescent="0.3">
      <c r="A11">
        <v>2016</v>
      </c>
      <c r="B11">
        <v>41</v>
      </c>
      <c r="C11">
        <v>41</v>
      </c>
      <c r="D11" t="s">
        <v>31</v>
      </c>
      <c r="E11" t="s">
        <v>31</v>
      </c>
      <c r="F11">
        <v>0</v>
      </c>
      <c r="G11">
        <v>0</v>
      </c>
      <c r="H11">
        <v>19</v>
      </c>
      <c r="I11">
        <v>22</v>
      </c>
      <c r="J11">
        <v>0</v>
      </c>
      <c r="K11">
        <v>0</v>
      </c>
      <c r="L11">
        <v>41</v>
      </c>
      <c r="M11">
        <v>0</v>
      </c>
      <c r="N11">
        <v>0</v>
      </c>
      <c r="O11">
        <v>0</v>
      </c>
      <c r="P11">
        <v>41</v>
      </c>
      <c r="Q11" t="s">
        <v>550</v>
      </c>
      <c r="R11">
        <v>2016</v>
      </c>
    </row>
    <row r="12" spans="1:18" x14ac:dyDescent="0.3">
      <c r="A12">
        <v>2017</v>
      </c>
      <c r="B12">
        <v>42</v>
      </c>
      <c r="C12">
        <v>42</v>
      </c>
      <c r="D12" t="s">
        <v>31</v>
      </c>
      <c r="E12" t="s">
        <v>31</v>
      </c>
      <c r="F12">
        <v>0</v>
      </c>
      <c r="G12">
        <v>1</v>
      </c>
      <c r="H12">
        <v>17</v>
      </c>
      <c r="I12">
        <v>25</v>
      </c>
      <c r="J12">
        <v>0</v>
      </c>
      <c r="K12">
        <v>0</v>
      </c>
      <c r="L12">
        <v>42</v>
      </c>
      <c r="M12">
        <v>0</v>
      </c>
      <c r="N12">
        <v>0</v>
      </c>
      <c r="O12">
        <v>42</v>
      </c>
      <c r="P12">
        <v>0</v>
      </c>
      <c r="Q12" t="s">
        <v>31</v>
      </c>
      <c r="R12">
        <v>2017</v>
      </c>
    </row>
    <row r="13" spans="1:18" x14ac:dyDescent="0.3">
      <c r="A13">
        <v>2018</v>
      </c>
      <c r="B13">
        <v>47</v>
      </c>
      <c r="C13">
        <v>47</v>
      </c>
      <c r="D13">
        <v>0</v>
      </c>
      <c r="E13">
        <v>0</v>
      </c>
      <c r="F13">
        <v>0</v>
      </c>
      <c r="G13">
        <v>0</v>
      </c>
      <c r="H13">
        <v>19</v>
      </c>
      <c r="I13">
        <v>28</v>
      </c>
      <c r="J13">
        <v>1</v>
      </c>
      <c r="K13">
        <v>0</v>
      </c>
      <c r="L13">
        <v>46</v>
      </c>
      <c r="M13">
        <v>0</v>
      </c>
      <c r="N13">
        <v>0</v>
      </c>
      <c r="O13">
        <v>46</v>
      </c>
      <c r="P13">
        <v>1</v>
      </c>
      <c r="Q13">
        <v>1</v>
      </c>
      <c r="R13">
        <v>2018</v>
      </c>
    </row>
    <row r="14" spans="1:18" x14ac:dyDescent="0.3">
      <c r="A14">
        <v>2019</v>
      </c>
      <c r="B14">
        <v>40</v>
      </c>
      <c r="C14">
        <v>40</v>
      </c>
      <c r="D14">
        <v>0</v>
      </c>
      <c r="E14">
        <v>0</v>
      </c>
      <c r="F14">
        <v>0</v>
      </c>
      <c r="G14">
        <v>1</v>
      </c>
      <c r="H14">
        <v>24</v>
      </c>
      <c r="I14">
        <v>16</v>
      </c>
      <c r="J14">
        <v>1</v>
      </c>
      <c r="K14">
        <v>0</v>
      </c>
      <c r="L14">
        <v>39</v>
      </c>
      <c r="M14">
        <v>0</v>
      </c>
      <c r="N14">
        <v>0</v>
      </c>
      <c r="O14">
        <v>0</v>
      </c>
      <c r="P14">
        <v>40</v>
      </c>
      <c r="Q14">
        <v>0</v>
      </c>
      <c r="R14">
        <v>2019</v>
      </c>
    </row>
    <row r="15" spans="1:18" x14ac:dyDescent="0.3">
      <c r="A15">
        <v>2020</v>
      </c>
      <c r="B15">
        <v>40</v>
      </c>
      <c r="C15">
        <v>40</v>
      </c>
      <c r="D15">
        <v>0</v>
      </c>
      <c r="E15">
        <v>0</v>
      </c>
      <c r="F15">
        <v>0</v>
      </c>
      <c r="G15">
        <v>1</v>
      </c>
      <c r="H15">
        <v>24</v>
      </c>
      <c r="I15">
        <v>16</v>
      </c>
      <c r="J15">
        <v>1</v>
      </c>
      <c r="K15">
        <v>0</v>
      </c>
      <c r="L15">
        <v>39</v>
      </c>
      <c r="M15">
        <v>0</v>
      </c>
      <c r="N15">
        <v>0</v>
      </c>
      <c r="O15">
        <v>0</v>
      </c>
      <c r="P15">
        <v>40</v>
      </c>
      <c r="Q15">
        <v>0</v>
      </c>
      <c r="R15">
        <v>2020</v>
      </c>
    </row>
    <row r="16" spans="1:18" x14ac:dyDescent="0.3">
      <c r="A16">
        <v>2021</v>
      </c>
      <c r="B16">
        <v>36</v>
      </c>
      <c r="C16">
        <v>36</v>
      </c>
      <c r="D16">
        <v>0</v>
      </c>
      <c r="E16">
        <v>0</v>
      </c>
      <c r="F16">
        <v>0</v>
      </c>
      <c r="G16">
        <v>1</v>
      </c>
      <c r="H16">
        <v>14</v>
      </c>
      <c r="I16">
        <v>22</v>
      </c>
      <c r="J16">
        <v>1</v>
      </c>
      <c r="K16">
        <v>0</v>
      </c>
      <c r="L16">
        <v>35</v>
      </c>
      <c r="M16">
        <v>0</v>
      </c>
      <c r="N16">
        <v>0</v>
      </c>
      <c r="O16">
        <v>0</v>
      </c>
      <c r="P16">
        <v>36</v>
      </c>
      <c r="Q16">
        <v>0</v>
      </c>
      <c r="R16">
        <v>2021</v>
      </c>
    </row>
    <row r="17" spans="1:18" x14ac:dyDescent="0.3">
      <c r="A17">
        <v>2022</v>
      </c>
      <c r="B17">
        <v>43</v>
      </c>
      <c r="C17">
        <v>43</v>
      </c>
      <c r="D17">
        <v>0</v>
      </c>
      <c r="E17">
        <v>0</v>
      </c>
      <c r="F17">
        <v>0</v>
      </c>
      <c r="G17">
        <v>4</v>
      </c>
      <c r="H17">
        <v>15</v>
      </c>
      <c r="I17">
        <v>28</v>
      </c>
      <c r="J17">
        <v>1</v>
      </c>
      <c r="K17">
        <v>0</v>
      </c>
      <c r="L17">
        <v>42</v>
      </c>
      <c r="M17">
        <v>0</v>
      </c>
      <c r="N17">
        <v>0</v>
      </c>
      <c r="O17">
        <v>42</v>
      </c>
      <c r="P17">
        <v>1</v>
      </c>
      <c r="Q17">
        <v>1</v>
      </c>
      <c r="R17">
        <v>2022</v>
      </c>
    </row>
    <row r="18" spans="1:18" x14ac:dyDescent="0.3">
      <c r="A18">
        <v>2023</v>
      </c>
      <c r="B18">
        <v>32</v>
      </c>
      <c r="C18">
        <v>32</v>
      </c>
      <c r="D18">
        <v>0</v>
      </c>
      <c r="E18">
        <v>0</v>
      </c>
      <c r="F18">
        <v>0</v>
      </c>
      <c r="G18">
        <v>2</v>
      </c>
      <c r="H18">
        <v>10</v>
      </c>
      <c r="I18">
        <v>22</v>
      </c>
      <c r="J18">
        <v>1</v>
      </c>
      <c r="K18">
        <v>0</v>
      </c>
      <c r="L18">
        <v>32</v>
      </c>
      <c r="M18">
        <v>0</v>
      </c>
      <c r="N18">
        <v>0</v>
      </c>
      <c r="O18">
        <v>32</v>
      </c>
      <c r="P18">
        <v>1</v>
      </c>
      <c r="Q18">
        <v>1</v>
      </c>
      <c r="R18">
        <v>2023</v>
      </c>
    </row>
    <row r="19" spans="1:18" x14ac:dyDescent="0.3">
      <c r="A19" t="s">
        <v>32</v>
      </c>
      <c r="R19" t="s">
        <v>33</v>
      </c>
    </row>
  </sheetData>
  <phoneticPr fontId="18" type="noConversion"/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8"/>
  <sheetViews>
    <sheetView workbookViewId="0"/>
  </sheetViews>
  <sheetFormatPr defaultRowHeight="16.5" x14ac:dyDescent="0.3"/>
  <sheetData>
    <row r="1" spans="1:36" x14ac:dyDescent="0.3">
      <c r="A1" t="s">
        <v>551</v>
      </c>
      <c r="J1" t="s">
        <v>552</v>
      </c>
      <c r="S1" t="s">
        <v>553</v>
      </c>
      <c r="AD1" t="s">
        <v>554</v>
      </c>
    </row>
    <row r="2" spans="1:36" x14ac:dyDescent="0.3">
      <c r="A2" t="s">
        <v>555</v>
      </c>
      <c r="R2" t="s">
        <v>556</v>
      </c>
      <c r="S2" t="s">
        <v>555</v>
      </c>
      <c r="AJ2" t="s">
        <v>556</v>
      </c>
    </row>
    <row r="3" spans="1:36" x14ac:dyDescent="0.3">
      <c r="A3" t="s">
        <v>4</v>
      </c>
      <c r="B3" t="s">
        <v>557</v>
      </c>
      <c r="L3" t="s">
        <v>558</v>
      </c>
      <c r="R3" t="s">
        <v>15</v>
      </c>
      <c r="S3" t="s">
        <v>4</v>
      </c>
      <c r="T3" t="s">
        <v>558</v>
      </c>
      <c r="Y3" t="s">
        <v>559</v>
      </c>
      <c r="AD3" t="s">
        <v>560</v>
      </c>
      <c r="AJ3" t="s">
        <v>15</v>
      </c>
    </row>
    <row r="4" spans="1:36" x14ac:dyDescent="0.3">
      <c r="B4" t="s">
        <v>561</v>
      </c>
      <c r="L4" t="s">
        <v>562</v>
      </c>
      <c r="T4" t="s">
        <v>563</v>
      </c>
    </row>
    <row r="5" spans="1:36" x14ac:dyDescent="0.3">
      <c r="B5" t="s">
        <v>564</v>
      </c>
      <c r="E5" t="s">
        <v>565</v>
      </c>
      <c r="F5" t="s">
        <v>566</v>
      </c>
      <c r="J5" t="s">
        <v>567</v>
      </c>
      <c r="K5" t="s">
        <v>568</v>
      </c>
      <c r="L5" t="s">
        <v>41</v>
      </c>
      <c r="M5" t="s">
        <v>569</v>
      </c>
      <c r="T5" t="s">
        <v>570</v>
      </c>
      <c r="Y5" t="s">
        <v>571</v>
      </c>
      <c r="AD5" t="s">
        <v>572</v>
      </c>
      <c r="AI5" t="s">
        <v>573</v>
      </c>
    </row>
    <row r="6" spans="1:36" x14ac:dyDescent="0.3">
      <c r="C6" t="s">
        <v>532</v>
      </c>
      <c r="D6" t="s">
        <v>533</v>
      </c>
      <c r="F6" t="s">
        <v>574</v>
      </c>
      <c r="G6" t="s">
        <v>575</v>
      </c>
      <c r="H6" t="s">
        <v>576</v>
      </c>
      <c r="I6" t="s">
        <v>577</v>
      </c>
      <c r="M6" t="s">
        <v>252</v>
      </c>
      <c r="P6" t="s">
        <v>578</v>
      </c>
      <c r="Q6" t="s">
        <v>579</v>
      </c>
      <c r="T6" t="s">
        <v>252</v>
      </c>
      <c r="W6" t="s">
        <v>578</v>
      </c>
      <c r="X6" t="s">
        <v>579</v>
      </c>
      <c r="Y6" t="s">
        <v>252</v>
      </c>
      <c r="AB6" t="s">
        <v>580</v>
      </c>
      <c r="AC6" t="s">
        <v>581</v>
      </c>
      <c r="AD6" t="s">
        <v>252</v>
      </c>
      <c r="AG6" t="s">
        <v>582</v>
      </c>
      <c r="AH6" t="s">
        <v>583</v>
      </c>
    </row>
    <row r="7" spans="1:36" x14ac:dyDescent="0.3">
      <c r="C7" t="s">
        <v>541</v>
      </c>
      <c r="D7" t="s">
        <v>542</v>
      </c>
      <c r="E7" t="s">
        <v>584</v>
      </c>
      <c r="F7" t="s">
        <v>585</v>
      </c>
      <c r="G7" t="s">
        <v>586</v>
      </c>
      <c r="H7" t="s">
        <v>587</v>
      </c>
      <c r="I7" t="s">
        <v>588</v>
      </c>
      <c r="J7" t="s">
        <v>589</v>
      </c>
      <c r="K7" t="s">
        <v>590</v>
      </c>
      <c r="L7" t="s">
        <v>16</v>
      </c>
      <c r="M7" t="s">
        <v>591</v>
      </c>
      <c r="N7" t="s">
        <v>500</v>
      </c>
      <c r="O7" t="s">
        <v>501</v>
      </c>
      <c r="P7" t="s">
        <v>592</v>
      </c>
      <c r="Q7" t="s">
        <v>593</v>
      </c>
      <c r="T7" t="s">
        <v>591</v>
      </c>
      <c r="U7" t="s">
        <v>500</v>
      </c>
      <c r="V7" t="s">
        <v>501</v>
      </c>
      <c r="W7" t="s">
        <v>592</v>
      </c>
      <c r="X7" t="s">
        <v>594</v>
      </c>
      <c r="Y7" t="s">
        <v>591</v>
      </c>
      <c r="Z7" t="s">
        <v>500</v>
      </c>
      <c r="AA7" t="s">
        <v>501</v>
      </c>
      <c r="AB7" t="s">
        <v>595</v>
      </c>
      <c r="AC7" t="s">
        <v>596</v>
      </c>
      <c r="AD7" t="s">
        <v>591</v>
      </c>
      <c r="AE7" t="s">
        <v>500</v>
      </c>
      <c r="AF7" t="s">
        <v>501</v>
      </c>
      <c r="AG7" t="s">
        <v>597</v>
      </c>
      <c r="AH7" t="s">
        <v>598</v>
      </c>
      <c r="AI7" t="s">
        <v>599</v>
      </c>
    </row>
    <row r="8" spans="1:36" x14ac:dyDescent="0.3">
      <c r="A8">
        <v>2014</v>
      </c>
      <c r="B8">
        <v>123</v>
      </c>
      <c r="C8">
        <v>83</v>
      </c>
      <c r="D8">
        <v>40</v>
      </c>
      <c r="E8">
        <v>99</v>
      </c>
      <c r="F8">
        <v>12</v>
      </c>
      <c r="G8">
        <v>1</v>
      </c>
      <c r="H8">
        <v>6</v>
      </c>
      <c r="I8">
        <v>0</v>
      </c>
      <c r="J8">
        <v>0</v>
      </c>
      <c r="K8">
        <v>5</v>
      </c>
      <c r="L8">
        <v>1678</v>
      </c>
      <c r="M8">
        <v>916</v>
      </c>
      <c r="N8" t="s">
        <v>101</v>
      </c>
      <c r="O8" t="s">
        <v>101</v>
      </c>
      <c r="P8" t="s">
        <v>101</v>
      </c>
      <c r="Q8" t="s">
        <v>101</v>
      </c>
      <c r="R8">
        <v>2014</v>
      </c>
      <c r="S8">
        <v>2014</v>
      </c>
      <c r="T8">
        <v>762</v>
      </c>
      <c r="U8" t="s">
        <v>101</v>
      </c>
      <c r="V8" t="s">
        <v>101</v>
      </c>
      <c r="W8">
        <v>762</v>
      </c>
      <c r="X8">
        <v>0</v>
      </c>
      <c r="Y8">
        <v>15268</v>
      </c>
      <c r="Z8" t="s">
        <v>101</v>
      </c>
      <c r="AA8" t="s">
        <v>101</v>
      </c>
      <c r="AB8">
        <v>13968</v>
      </c>
      <c r="AC8">
        <v>1300</v>
      </c>
      <c r="AD8">
        <v>11</v>
      </c>
      <c r="AE8" t="s">
        <v>101</v>
      </c>
      <c r="AF8" t="s">
        <v>101</v>
      </c>
      <c r="AG8">
        <v>6</v>
      </c>
      <c r="AH8">
        <v>5</v>
      </c>
      <c r="AI8">
        <v>31</v>
      </c>
      <c r="AJ8">
        <v>2014</v>
      </c>
    </row>
    <row r="9" spans="1:36" x14ac:dyDescent="0.3">
      <c r="A9">
        <v>2015</v>
      </c>
      <c r="B9">
        <v>162</v>
      </c>
      <c r="C9">
        <v>108</v>
      </c>
      <c r="D9">
        <v>54</v>
      </c>
      <c r="E9">
        <v>128</v>
      </c>
      <c r="F9">
        <v>22</v>
      </c>
      <c r="G9">
        <v>2</v>
      </c>
      <c r="H9">
        <v>4</v>
      </c>
      <c r="I9">
        <v>1</v>
      </c>
      <c r="J9">
        <v>0</v>
      </c>
      <c r="K9">
        <v>5</v>
      </c>
      <c r="L9">
        <v>1589</v>
      </c>
      <c r="M9">
        <v>575</v>
      </c>
      <c r="N9" t="s">
        <v>101</v>
      </c>
      <c r="O9" t="s">
        <v>101</v>
      </c>
      <c r="P9" t="s">
        <v>101</v>
      </c>
      <c r="Q9" t="s">
        <v>101</v>
      </c>
      <c r="R9">
        <v>2015</v>
      </c>
      <c r="S9">
        <v>2015</v>
      </c>
      <c r="T9">
        <v>1014</v>
      </c>
      <c r="U9" t="s">
        <v>101</v>
      </c>
      <c r="V9" t="s">
        <v>101</v>
      </c>
      <c r="W9">
        <v>1014</v>
      </c>
      <c r="X9">
        <v>0</v>
      </c>
      <c r="Y9">
        <v>16082</v>
      </c>
      <c r="Z9" t="s">
        <v>101</v>
      </c>
      <c r="AA9" t="s">
        <v>101</v>
      </c>
      <c r="AB9">
        <v>15051</v>
      </c>
      <c r="AC9">
        <v>1031</v>
      </c>
      <c r="AD9">
        <v>15</v>
      </c>
      <c r="AE9" t="s">
        <v>101</v>
      </c>
      <c r="AF9" t="s">
        <v>101</v>
      </c>
      <c r="AG9">
        <v>6</v>
      </c>
      <c r="AH9">
        <v>9</v>
      </c>
      <c r="AI9">
        <v>104</v>
      </c>
      <c r="AJ9">
        <v>2015</v>
      </c>
    </row>
    <row r="10" spans="1:36" x14ac:dyDescent="0.3">
      <c r="A10">
        <v>2016</v>
      </c>
      <c r="B10">
        <v>154</v>
      </c>
      <c r="C10">
        <v>96</v>
      </c>
      <c r="D10">
        <v>58</v>
      </c>
      <c r="E10">
        <v>122</v>
      </c>
      <c r="F10">
        <v>23</v>
      </c>
      <c r="G10">
        <v>0</v>
      </c>
      <c r="H10">
        <v>2</v>
      </c>
      <c r="I10">
        <v>0</v>
      </c>
      <c r="J10">
        <v>1</v>
      </c>
      <c r="K10">
        <v>6</v>
      </c>
      <c r="L10">
        <v>1632</v>
      </c>
      <c r="M10">
        <v>814</v>
      </c>
      <c r="N10" t="s">
        <v>101</v>
      </c>
      <c r="O10" t="s">
        <v>101</v>
      </c>
      <c r="P10" t="s">
        <v>101</v>
      </c>
      <c r="Q10" t="s">
        <v>101</v>
      </c>
      <c r="R10">
        <v>2016</v>
      </c>
      <c r="S10">
        <v>2016</v>
      </c>
      <c r="T10">
        <v>818</v>
      </c>
      <c r="U10" t="s">
        <v>101</v>
      </c>
      <c r="V10" t="s">
        <v>101</v>
      </c>
      <c r="W10">
        <v>818</v>
      </c>
      <c r="X10">
        <v>0</v>
      </c>
      <c r="Y10">
        <v>21263</v>
      </c>
      <c r="Z10" t="s">
        <v>101</v>
      </c>
      <c r="AA10" t="s">
        <v>101</v>
      </c>
      <c r="AB10">
        <v>20841</v>
      </c>
      <c r="AC10">
        <v>422</v>
      </c>
      <c r="AD10">
        <v>11</v>
      </c>
      <c r="AE10" t="s">
        <v>101</v>
      </c>
      <c r="AF10" t="s">
        <v>101</v>
      </c>
      <c r="AG10">
        <v>2</v>
      </c>
      <c r="AH10">
        <v>9</v>
      </c>
      <c r="AI10">
        <v>157</v>
      </c>
      <c r="AJ10">
        <v>2016</v>
      </c>
    </row>
    <row r="11" spans="1:36" x14ac:dyDescent="0.3">
      <c r="A11">
        <v>2017</v>
      </c>
      <c r="B11">
        <v>134</v>
      </c>
      <c r="C11">
        <v>91</v>
      </c>
      <c r="D11">
        <v>43</v>
      </c>
      <c r="E11">
        <v>107</v>
      </c>
      <c r="F11">
        <v>9</v>
      </c>
      <c r="G11">
        <v>0</v>
      </c>
      <c r="H11">
        <v>2</v>
      </c>
      <c r="I11">
        <v>0</v>
      </c>
      <c r="J11">
        <v>9</v>
      </c>
      <c r="K11">
        <v>7</v>
      </c>
      <c r="L11">
        <v>1648</v>
      </c>
      <c r="M11">
        <v>793</v>
      </c>
      <c r="N11" t="s">
        <v>101</v>
      </c>
      <c r="O11" t="s">
        <v>101</v>
      </c>
      <c r="P11" t="s">
        <v>101</v>
      </c>
      <c r="Q11" t="s">
        <v>101</v>
      </c>
      <c r="R11">
        <v>2017</v>
      </c>
      <c r="S11">
        <v>2017</v>
      </c>
      <c r="T11">
        <v>855</v>
      </c>
      <c r="U11" t="s">
        <v>101</v>
      </c>
      <c r="V11" t="s">
        <v>101</v>
      </c>
      <c r="W11" t="s">
        <v>101</v>
      </c>
      <c r="X11" t="s">
        <v>101</v>
      </c>
      <c r="Y11">
        <v>21261</v>
      </c>
      <c r="Z11" t="s">
        <v>101</v>
      </c>
      <c r="AA11" t="s">
        <v>101</v>
      </c>
      <c r="AB11">
        <v>20531</v>
      </c>
      <c r="AC11">
        <v>730</v>
      </c>
      <c r="AD11">
        <v>7</v>
      </c>
      <c r="AE11" t="s">
        <v>101</v>
      </c>
      <c r="AF11" t="s">
        <v>101</v>
      </c>
      <c r="AG11">
        <v>2</v>
      </c>
      <c r="AH11">
        <v>5</v>
      </c>
      <c r="AI11">
        <v>120</v>
      </c>
      <c r="AJ11">
        <v>2017</v>
      </c>
    </row>
    <row r="12" spans="1:36" x14ac:dyDescent="0.3">
      <c r="A12">
        <v>2018</v>
      </c>
      <c r="B12">
        <v>114</v>
      </c>
      <c r="C12">
        <v>73</v>
      </c>
      <c r="D12">
        <v>41</v>
      </c>
      <c r="E12">
        <v>79</v>
      </c>
      <c r="F12">
        <v>23</v>
      </c>
      <c r="G12" t="s">
        <v>31</v>
      </c>
      <c r="H12">
        <v>5</v>
      </c>
      <c r="I12">
        <v>1</v>
      </c>
      <c r="J12" t="s">
        <v>31</v>
      </c>
      <c r="K12">
        <v>6</v>
      </c>
      <c r="L12">
        <v>1145</v>
      </c>
      <c r="M12">
        <v>322</v>
      </c>
      <c r="N12" t="s">
        <v>101</v>
      </c>
      <c r="O12" t="s">
        <v>101</v>
      </c>
      <c r="P12">
        <v>322</v>
      </c>
      <c r="Q12" t="s">
        <v>31</v>
      </c>
      <c r="R12">
        <v>2018</v>
      </c>
      <c r="S12">
        <v>2018</v>
      </c>
      <c r="T12">
        <v>823</v>
      </c>
      <c r="U12" t="s">
        <v>101</v>
      </c>
      <c r="V12" t="s">
        <v>101</v>
      </c>
      <c r="W12">
        <v>823</v>
      </c>
      <c r="X12" t="s">
        <v>101</v>
      </c>
      <c r="Y12">
        <v>24976</v>
      </c>
      <c r="Z12" t="s">
        <v>101</v>
      </c>
      <c r="AA12" t="s">
        <v>101</v>
      </c>
      <c r="AB12">
        <v>24477</v>
      </c>
      <c r="AC12">
        <v>499</v>
      </c>
      <c r="AD12">
        <v>8</v>
      </c>
      <c r="AE12" t="s">
        <v>101</v>
      </c>
      <c r="AF12" t="s">
        <v>101</v>
      </c>
      <c r="AG12">
        <v>8</v>
      </c>
      <c r="AH12" t="s">
        <v>31</v>
      </c>
      <c r="AI12">
        <v>73</v>
      </c>
      <c r="AJ12">
        <v>2018</v>
      </c>
    </row>
    <row r="13" spans="1:36" x14ac:dyDescent="0.3">
      <c r="A13">
        <v>2019</v>
      </c>
      <c r="B13">
        <v>135</v>
      </c>
      <c r="C13">
        <v>88</v>
      </c>
      <c r="D13">
        <v>47</v>
      </c>
      <c r="E13">
        <v>92</v>
      </c>
      <c r="F13">
        <v>23</v>
      </c>
      <c r="G13">
        <v>0</v>
      </c>
      <c r="H13">
        <v>4</v>
      </c>
      <c r="I13">
        <v>1</v>
      </c>
      <c r="J13">
        <v>12</v>
      </c>
      <c r="K13">
        <v>3</v>
      </c>
      <c r="L13">
        <v>1116</v>
      </c>
      <c r="M13">
        <v>682</v>
      </c>
      <c r="N13" t="s">
        <v>101</v>
      </c>
      <c r="O13" t="s">
        <v>101</v>
      </c>
      <c r="P13">
        <v>0</v>
      </c>
      <c r="Q13">
        <v>0</v>
      </c>
      <c r="R13">
        <v>2019</v>
      </c>
      <c r="S13">
        <v>2019</v>
      </c>
      <c r="T13">
        <v>434</v>
      </c>
      <c r="U13" t="s">
        <v>101</v>
      </c>
      <c r="V13" t="s">
        <v>101</v>
      </c>
      <c r="W13" t="s">
        <v>101</v>
      </c>
      <c r="X13" t="s">
        <v>101</v>
      </c>
      <c r="Y13">
        <v>24616</v>
      </c>
      <c r="Z13" t="s">
        <v>101</v>
      </c>
      <c r="AA13" t="s">
        <v>101</v>
      </c>
      <c r="AB13">
        <v>24356</v>
      </c>
      <c r="AC13">
        <v>260</v>
      </c>
      <c r="AD13">
        <v>3</v>
      </c>
      <c r="AE13" t="s">
        <v>101</v>
      </c>
      <c r="AF13" t="s">
        <v>101</v>
      </c>
      <c r="AG13">
        <v>3</v>
      </c>
      <c r="AH13">
        <v>0</v>
      </c>
      <c r="AI13">
        <v>37</v>
      </c>
      <c r="AJ13">
        <v>2019</v>
      </c>
    </row>
    <row r="14" spans="1:36" x14ac:dyDescent="0.3">
      <c r="A14">
        <v>2020</v>
      </c>
      <c r="B14">
        <v>97</v>
      </c>
      <c r="C14">
        <v>60</v>
      </c>
      <c r="D14">
        <v>37</v>
      </c>
      <c r="E14">
        <v>78</v>
      </c>
      <c r="F14">
        <v>15</v>
      </c>
      <c r="G14">
        <v>0</v>
      </c>
      <c r="H14">
        <v>2</v>
      </c>
      <c r="I14">
        <v>1</v>
      </c>
      <c r="J14">
        <v>1</v>
      </c>
      <c r="K14">
        <v>0</v>
      </c>
      <c r="L14">
        <f>SUM(M14,T14)</f>
        <v>572</v>
      </c>
      <c r="M14">
        <v>56</v>
      </c>
      <c r="N14">
        <v>26</v>
      </c>
      <c r="O14">
        <v>30</v>
      </c>
      <c r="P14">
        <v>0</v>
      </c>
      <c r="Q14">
        <v>0</v>
      </c>
      <c r="R14">
        <v>2020</v>
      </c>
      <c r="S14">
        <v>2020</v>
      </c>
      <c r="T14">
        <f>SUM(U14:V14)</f>
        <v>516</v>
      </c>
      <c r="U14">
        <v>267</v>
      </c>
      <c r="V14">
        <v>249</v>
      </c>
      <c r="W14">
        <v>511</v>
      </c>
      <c r="X14">
        <v>0</v>
      </c>
      <c r="Y14">
        <v>2171</v>
      </c>
      <c r="Z14">
        <v>1013</v>
      </c>
      <c r="AA14">
        <v>1158</v>
      </c>
      <c r="AB14">
        <v>2171</v>
      </c>
      <c r="AC14" t="s">
        <v>101</v>
      </c>
      <c r="AD14">
        <v>107</v>
      </c>
      <c r="AE14">
        <v>67</v>
      </c>
      <c r="AF14">
        <v>40</v>
      </c>
      <c r="AG14">
        <v>35</v>
      </c>
      <c r="AH14">
        <v>72</v>
      </c>
      <c r="AI14">
        <v>18</v>
      </c>
      <c r="AJ14">
        <v>2020</v>
      </c>
    </row>
    <row r="15" spans="1:36" x14ac:dyDescent="0.3">
      <c r="A15">
        <v>2021</v>
      </c>
      <c r="B15">
        <v>88</v>
      </c>
      <c r="C15">
        <v>48</v>
      </c>
      <c r="D15">
        <v>40</v>
      </c>
      <c r="E15">
        <v>75</v>
      </c>
      <c r="F15">
        <v>8</v>
      </c>
      <c r="G15">
        <v>0</v>
      </c>
      <c r="H15">
        <v>1</v>
      </c>
      <c r="I15">
        <v>0</v>
      </c>
      <c r="J15">
        <v>0</v>
      </c>
      <c r="K15">
        <v>4</v>
      </c>
      <c r="L15">
        <v>526</v>
      </c>
      <c r="M15">
        <v>0</v>
      </c>
      <c r="N15">
        <v>0</v>
      </c>
      <c r="O15">
        <v>0</v>
      </c>
      <c r="P15">
        <v>0</v>
      </c>
      <c r="Q15">
        <v>0</v>
      </c>
      <c r="R15">
        <v>2021</v>
      </c>
      <c r="S15">
        <v>2021</v>
      </c>
      <c r="T15">
        <v>526</v>
      </c>
      <c r="U15">
        <v>298</v>
      </c>
      <c r="V15">
        <v>228</v>
      </c>
      <c r="W15">
        <v>526</v>
      </c>
      <c r="X15">
        <v>0</v>
      </c>
      <c r="Y15">
        <v>650</v>
      </c>
      <c r="Z15">
        <v>325</v>
      </c>
      <c r="AA15">
        <v>325</v>
      </c>
      <c r="AB15">
        <v>650</v>
      </c>
      <c r="AC15">
        <v>0</v>
      </c>
      <c r="AD15">
        <v>196</v>
      </c>
      <c r="AE15">
        <v>122</v>
      </c>
      <c r="AF15">
        <v>74</v>
      </c>
      <c r="AG15">
        <v>3</v>
      </c>
      <c r="AH15">
        <v>193</v>
      </c>
      <c r="AI15">
        <v>7</v>
      </c>
      <c r="AJ15">
        <v>2021</v>
      </c>
    </row>
    <row r="16" spans="1:36" x14ac:dyDescent="0.3">
      <c r="A16">
        <v>2022</v>
      </c>
      <c r="B16">
        <v>79</v>
      </c>
      <c r="C16">
        <v>57</v>
      </c>
      <c r="D16">
        <v>22</v>
      </c>
      <c r="E16">
        <v>56</v>
      </c>
      <c r="F16">
        <v>15</v>
      </c>
      <c r="G16">
        <v>0</v>
      </c>
      <c r="H16">
        <v>3</v>
      </c>
      <c r="I16">
        <v>0</v>
      </c>
      <c r="J16">
        <v>3</v>
      </c>
      <c r="K16">
        <v>2</v>
      </c>
      <c r="L16">
        <v>868</v>
      </c>
      <c r="M16">
        <v>19</v>
      </c>
      <c r="N16">
        <v>10</v>
      </c>
      <c r="O16">
        <v>9</v>
      </c>
      <c r="P16">
        <v>19</v>
      </c>
      <c r="Q16">
        <v>0</v>
      </c>
      <c r="R16">
        <v>2022</v>
      </c>
      <c r="S16">
        <v>2022</v>
      </c>
      <c r="T16">
        <v>849</v>
      </c>
      <c r="U16">
        <v>441</v>
      </c>
      <c r="V16">
        <v>408</v>
      </c>
      <c r="W16">
        <v>849</v>
      </c>
      <c r="X16">
        <v>0</v>
      </c>
      <c r="Y16">
        <v>930</v>
      </c>
      <c r="Z16">
        <v>410</v>
      </c>
      <c r="AA16">
        <v>520</v>
      </c>
      <c r="AB16">
        <v>930</v>
      </c>
      <c r="AD16">
        <v>4</v>
      </c>
      <c r="AE16">
        <v>2</v>
      </c>
      <c r="AF16">
        <v>2</v>
      </c>
      <c r="AG16">
        <v>3</v>
      </c>
      <c r="AH16">
        <v>1</v>
      </c>
      <c r="AI16">
        <v>10</v>
      </c>
      <c r="AJ16">
        <v>2022</v>
      </c>
    </row>
    <row r="17" spans="1:36" x14ac:dyDescent="0.3">
      <c r="A17">
        <v>2023</v>
      </c>
      <c r="B17">
        <v>84</v>
      </c>
      <c r="C17">
        <v>54</v>
      </c>
      <c r="D17">
        <v>30</v>
      </c>
      <c r="E17">
        <v>64</v>
      </c>
      <c r="F17">
        <v>10</v>
      </c>
      <c r="H17">
        <v>1</v>
      </c>
      <c r="I17">
        <v>4</v>
      </c>
      <c r="J17">
        <v>4</v>
      </c>
      <c r="K17">
        <v>1</v>
      </c>
      <c r="L17">
        <v>928</v>
      </c>
      <c r="M17">
        <v>0</v>
      </c>
      <c r="N17">
        <v>0</v>
      </c>
      <c r="O17">
        <v>0</v>
      </c>
      <c r="P17">
        <v>0</v>
      </c>
      <c r="Q17">
        <v>0</v>
      </c>
      <c r="R17">
        <v>2023</v>
      </c>
      <c r="S17">
        <v>2023</v>
      </c>
      <c r="T17">
        <v>928</v>
      </c>
      <c r="U17">
        <v>483</v>
      </c>
      <c r="V17">
        <v>445</v>
      </c>
      <c r="W17">
        <v>928</v>
      </c>
      <c r="X17">
        <v>0</v>
      </c>
      <c r="Y17">
        <v>1465</v>
      </c>
      <c r="Z17">
        <v>639</v>
      </c>
      <c r="AA17">
        <v>826</v>
      </c>
      <c r="AB17">
        <v>1465</v>
      </c>
      <c r="AD17">
        <v>2</v>
      </c>
      <c r="AE17">
        <v>2</v>
      </c>
      <c r="AF17">
        <v>0</v>
      </c>
      <c r="AG17">
        <v>1</v>
      </c>
      <c r="AH17">
        <v>1</v>
      </c>
      <c r="AI17">
        <v>3</v>
      </c>
      <c r="AJ17">
        <v>2023</v>
      </c>
    </row>
    <row r="18" spans="1:36" x14ac:dyDescent="0.3">
      <c r="A18" t="s">
        <v>32</v>
      </c>
      <c r="R18" t="s">
        <v>33</v>
      </c>
      <c r="S18" t="s">
        <v>32</v>
      </c>
      <c r="AJ18" t="s">
        <v>33</v>
      </c>
    </row>
  </sheetData>
  <phoneticPr fontId="18" type="noConversion"/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defaultRowHeight="16.5" x14ac:dyDescent="0.3"/>
  <sheetData>
    <row r="1" spans="1:10" x14ac:dyDescent="0.3">
      <c r="A1" t="s">
        <v>600</v>
      </c>
    </row>
    <row r="2" spans="1:10" x14ac:dyDescent="0.3">
      <c r="A2" t="s">
        <v>2</v>
      </c>
      <c r="J2" t="s">
        <v>39</v>
      </c>
    </row>
    <row r="3" spans="1:10" x14ac:dyDescent="0.3">
      <c r="A3" t="s">
        <v>4</v>
      </c>
      <c r="B3" t="s">
        <v>601</v>
      </c>
      <c r="D3" t="s">
        <v>602</v>
      </c>
      <c r="F3" t="s">
        <v>603</v>
      </c>
      <c r="H3" t="s">
        <v>604</v>
      </c>
      <c r="J3" t="s">
        <v>15</v>
      </c>
    </row>
    <row r="4" spans="1:10" x14ac:dyDescent="0.3">
      <c r="B4" t="s">
        <v>605</v>
      </c>
      <c r="D4" t="s">
        <v>606</v>
      </c>
      <c r="F4" t="s">
        <v>607</v>
      </c>
      <c r="H4" t="s">
        <v>608</v>
      </c>
    </row>
    <row r="5" spans="1:10" x14ac:dyDescent="0.3">
      <c r="B5" t="s">
        <v>609</v>
      </c>
      <c r="C5" t="s">
        <v>610</v>
      </c>
      <c r="D5" t="s">
        <v>611</v>
      </c>
      <c r="E5" t="s">
        <v>610</v>
      </c>
      <c r="F5" t="s">
        <v>609</v>
      </c>
      <c r="G5" t="s">
        <v>610</v>
      </c>
      <c r="H5" t="s">
        <v>611</v>
      </c>
      <c r="I5" t="s">
        <v>610</v>
      </c>
    </row>
    <row r="6" spans="1:10" x14ac:dyDescent="0.3">
      <c r="B6" t="s">
        <v>612</v>
      </c>
    </row>
    <row r="7" spans="1:10" x14ac:dyDescent="0.3">
      <c r="A7">
        <v>2014</v>
      </c>
      <c r="B7">
        <v>1158</v>
      </c>
      <c r="C7">
        <v>49127</v>
      </c>
      <c r="D7">
        <v>33</v>
      </c>
      <c r="E7">
        <v>33</v>
      </c>
      <c r="F7" t="s">
        <v>101</v>
      </c>
      <c r="G7">
        <v>7124</v>
      </c>
      <c r="H7" t="s">
        <v>101</v>
      </c>
      <c r="I7">
        <v>9048</v>
      </c>
      <c r="J7">
        <v>2014</v>
      </c>
    </row>
    <row r="8" spans="1:10" x14ac:dyDescent="0.3">
      <c r="A8">
        <v>2015</v>
      </c>
      <c r="B8">
        <v>956</v>
      </c>
      <c r="C8">
        <v>43541</v>
      </c>
      <c r="D8">
        <v>528</v>
      </c>
      <c r="E8">
        <v>528</v>
      </c>
      <c r="F8" t="s">
        <v>101</v>
      </c>
      <c r="G8">
        <v>2550</v>
      </c>
      <c r="H8" t="s">
        <v>101</v>
      </c>
      <c r="I8">
        <v>14791</v>
      </c>
      <c r="J8">
        <v>2015</v>
      </c>
    </row>
    <row r="9" spans="1:10" x14ac:dyDescent="0.3">
      <c r="A9">
        <v>2016</v>
      </c>
      <c r="B9" t="s">
        <v>101</v>
      </c>
      <c r="C9">
        <v>43580</v>
      </c>
      <c r="D9" t="s">
        <v>101</v>
      </c>
      <c r="E9">
        <v>631</v>
      </c>
      <c r="F9" t="s">
        <v>101</v>
      </c>
      <c r="G9">
        <v>5947</v>
      </c>
      <c r="H9" t="s">
        <v>101</v>
      </c>
      <c r="I9">
        <v>16960</v>
      </c>
      <c r="J9">
        <v>2016</v>
      </c>
    </row>
    <row r="10" spans="1:10" x14ac:dyDescent="0.3">
      <c r="A10">
        <v>2017</v>
      </c>
      <c r="B10" t="s">
        <v>101</v>
      </c>
      <c r="C10">
        <v>31101</v>
      </c>
      <c r="D10" t="s">
        <v>101</v>
      </c>
      <c r="E10">
        <v>508</v>
      </c>
      <c r="F10" t="s">
        <v>101</v>
      </c>
      <c r="G10">
        <v>4604</v>
      </c>
      <c r="H10" t="s">
        <v>101</v>
      </c>
      <c r="I10">
        <v>15568</v>
      </c>
      <c r="J10">
        <v>2017</v>
      </c>
    </row>
    <row r="11" spans="1:10" x14ac:dyDescent="0.3">
      <c r="A11">
        <v>2018</v>
      </c>
      <c r="B11" t="s">
        <v>101</v>
      </c>
      <c r="C11">
        <v>39227</v>
      </c>
      <c r="D11" t="s">
        <v>101</v>
      </c>
      <c r="E11">
        <v>110</v>
      </c>
      <c r="F11" t="s">
        <v>101</v>
      </c>
      <c r="G11">
        <v>14275</v>
      </c>
      <c r="H11" t="s">
        <v>101</v>
      </c>
      <c r="I11">
        <v>15439</v>
      </c>
      <c r="J11">
        <v>2018</v>
      </c>
    </row>
    <row r="12" spans="1:10" x14ac:dyDescent="0.3">
      <c r="A12">
        <v>2019</v>
      </c>
      <c r="B12" t="s">
        <v>101</v>
      </c>
      <c r="C12">
        <v>36436</v>
      </c>
      <c r="D12" t="s">
        <v>101</v>
      </c>
      <c r="E12">
        <v>1022</v>
      </c>
      <c r="F12" t="s">
        <v>101</v>
      </c>
      <c r="G12">
        <v>13447</v>
      </c>
      <c r="H12" t="s">
        <v>101</v>
      </c>
      <c r="I12">
        <v>8125</v>
      </c>
      <c r="J12">
        <v>2019</v>
      </c>
    </row>
    <row r="13" spans="1:10" x14ac:dyDescent="0.3">
      <c r="A13">
        <v>2020</v>
      </c>
      <c r="B13">
        <v>0</v>
      </c>
      <c r="C13">
        <v>10462</v>
      </c>
      <c r="D13">
        <v>0</v>
      </c>
      <c r="E13">
        <v>77</v>
      </c>
      <c r="F13" t="s">
        <v>101</v>
      </c>
      <c r="G13">
        <v>8511</v>
      </c>
      <c r="H13">
        <v>0</v>
      </c>
      <c r="I13">
        <v>592</v>
      </c>
      <c r="J13">
        <v>2020</v>
      </c>
    </row>
    <row r="14" spans="1:10" x14ac:dyDescent="0.3">
      <c r="A14">
        <v>2021</v>
      </c>
      <c r="B14">
        <v>0</v>
      </c>
      <c r="C14">
        <v>8679</v>
      </c>
      <c r="D14">
        <v>0</v>
      </c>
      <c r="E14">
        <v>0</v>
      </c>
      <c r="F14" t="s">
        <v>101</v>
      </c>
      <c r="G14">
        <v>4642</v>
      </c>
      <c r="H14">
        <v>0</v>
      </c>
      <c r="I14">
        <v>0</v>
      </c>
      <c r="J14">
        <v>2021</v>
      </c>
    </row>
    <row r="15" spans="1:10" x14ac:dyDescent="0.3">
      <c r="A15">
        <v>2022</v>
      </c>
      <c r="B15" t="s">
        <v>101</v>
      </c>
      <c r="C15">
        <v>4851</v>
      </c>
      <c r="D15" t="s">
        <v>101</v>
      </c>
      <c r="E15">
        <v>120</v>
      </c>
      <c r="F15" t="s">
        <v>101</v>
      </c>
      <c r="G15">
        <v>3861</v>
      </c>
      <c r="H15" t="s">
        <v>101</v>
      </c>
      <c r="I15">
        <v>1043</v>
      </c>
      <c r="J15">
        <v>2022</v>
      </c>
    </row>
    <row r="16" spans="1:10" x14ac:dyDescent="0.3">
      <c r="A16">
        <v>2023</v>
      </c>
      <c r="B16" t="s">
        <v>101</v>
      </c>
      <c r="C16">
        <v>3118</v>
      </c>
      <c r="E16">
        <v>214</v>
      </c>
      <c r="G16">
        <v>2523</v>
      </c>
      <c r="I16">
        <v>1464</v>
      </c>
      <c r="J16">
        <v>2023</v>
      </c>
    </row>
    <row r="17" spans="1:10" x14ac:dyDescent="0.3">
      <c r="A17" t="s">
        <v>32</v>
      </c>
      <c r="J17" t="s">
        <v>33</v>
      </c>
    </row>
  </sheetData>
  <phoneticPr fontId="18" type="noConversion"/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workbookViewId="0"/>
  </sheetViews>
  <sheetFormatPr defaultRowHeight="16.5" x14ac:dyDescent="0.3"/>
  <sheetData>
    <row r="1" spans="1:6" x14ac:dyDescent="0.3">
      <c r="A1" t="s">
        <v>613</v>
      </c>
      <c r="D1" t="s">
        <v>614</v>
      </c>
    </row>
    <row r="2" spans="1:6" x14ac:dyDescent="0.3">
      <c r="A2" t="s">
        <v>2</v>
      </c>
      <c r="F2" t="s">
        <v>3</v>
      </c>
    </row>
    <row r="3" spans="1:6" x14ac:dyDescent="0.3">
      <c r="A3" t="s">
        <v>190</v>
      </c>
      <c r="B3" t="s">
        <v>615</v>
      </c>
      <c r="D3" t="s">
        <v>616</v>
      </c>
      <c r="F3" t="s">
        <v>66</v>
      </c>
    </row>
    <row r="4" spans="1:6" x14ac:dyDescent="0.3">
      <c r="B4" t="s">
        <v>617</v>
      </c>
      <c r="D4" t="s">
        <v>618</v>
      </c>
    </row>
    <row r="5" spans="1:6" x14ac:dyDescent="0.3">
      <c r="B5" t="s">
        <v>619</v>
      </c>
      <c r="C5" t="s">
        <v>620</v>
      </c>
      <c r="D5" t="s">
        <v>621</v>
      </c>
      <c r="E5" t="s">
        <v>622</v>
      </c>
    </row>
    <row r="6" spans="1:6" x14ac:dyDescent="0.3">
      <c r="B6" t="s">
        <v>623</v>
      </c>
      <c r="C6" t="s">
        <v>624</v>
      </c>
      <c r="D6" t="s">
        <v>625</v>
      </c>
      <c r="E6" t="s">
        <v>626</v>
      </c>
    </row>
    <row r="7" spans="1:6" x14ac:dyDescent="0.3">
      <c r="A7">
        <v>2014</v>
      </c>
      <c r="B7">
        <v>1410</v>
      </c>
      <c r="C7">
        <v>1232</v>
      </c>
      <c r="D7" t="s">
        <v>101</v>
      </c>
      <c r="E7" t="s">
        <v>101</v>
      </c>
      <c r="F7">
        <v>2014</v>
      </c>
    </row>
    <row r="8" spans="1:6" x14ac:dyDescent="0.3">
      <c r="A8">
        <v>2015</v>
      </c>
      <c r="B8">
        <v>1546</v>
      </c>
      <c r="C8">
        <v>945</v>
      </c>
      <c r="D8" t="s">
        <v>101</v>
      </c>
      <c r="E8" t="s">
        <v>101</v>
      </c>
      <c r="F8">
        <v>2015</v>
      </c>
    </row>
    <row r="9" spans="1:6" x14ac:dyDescent="0.3">
      <c r="A9">
        <v>2016</v>
      </c>
      <c r="B9">
        <v>1213</v>
      </c>
      <c r="C9">
        <v>1280</v>
      </c>
      <c r="D9" t="s">
        <v>101</v>
      </c>
      <c r="E9" t="s">
        <v>101</v>
      </c>
      <c r="F9">
        <v>2016</v>
      </c>
    </row>
    <row r="10" spans="1:6" x14ac:dyDescent="0.3">
      <c r="A10">
        <v>2017</v>
      </c>
      <c r="B10">
        <v>1143</v>
      </c>
      <c r="C10">
        <v>1143</v>
      </c>
      <c r="D10" t="s">
        <v>101</v>
      </c>
      <c r="E10" t="s">
        <v>101</v>
      </c>
      <c r="F10">
        <v>2017</v>
      </c>
    </row>
    <row r="11" spans="1:6" x14ac:dyDescent="0.3">
      <c r="A11">
        <v>2018</v>
      </c>
      <c r="B11">
        <v>1071</v>
      </c>
      <c r="C11">
        <v>764</v>
      </c>
      <c r="F11">
        <v>2018</v>
      </c>
    </row>
    <row r="12" spans="1:6" x14ac:dyDescent="0.3">
      <c r="A12">
        <v>2019</v>
      </c>
      <c r="B12">
        <v>1097</v>
      </c>
      <c r="C12">
        <v>818</v>
      </c>
      <c r="F12">
        <v>2019</v>
      </c>
    </row>
    <row r="13" spans="1:6" x14ac:dyDescent="0.3">
      <c r="A13">
        <v>2020</v>
      </c>
      <c r="B13">
        <v>1028</v>
      </c>
      <c r="C13">
        <v>262</v>
      </c>
      <c r="F13">
        <v>2020</v>
      </c>
    </row>
    <row r="14" spans="1:6" x14ac:dyDescent="0.3">
      <c r="A14">
        <v>2021</v>
      </c>
      <c r="B14">
        <v>1052</v>
      </c>
      <c r="C14">
        <v>153</v>
      </c>
      <c r="F14">
        <v>2021</v>
      </c>
    </row>
    <row r="15" spans="1:6" x14ac:dyDescent="0.3">
      <c r="A15">
        <v>2022</v>
      </c>
      <c r="B15">
        <v>1236</v>
      </c>
      <c r="C15">
        <v>106</v>
      </c>
      <c r="F15">
        <v>2022</v>
      </c>
    </row>
    <row r="16" spans="1:6" x14ac:dyDescent="0.3">
      <c r="A16">
        <v>2023</v>
      </c>
      <c r="B16">
        <v>1451</v>
      </c>
      <c r="C16">
        <v>35</v>
      </c>
      <c r="F16">
        <v>2023</v>
      </c>
    </row>
    <row r="17" spans="1:6" x14ac:dyDescent="0.3">
      <c r="A17" t="s">
        <v>32</v>
      </c>
      <c r="F17" t="s">
        <v>33</v>
      </c>
    </row>
    <row r="18" spans="1:6" x14ac:dyDescent="0.3">
      <c r="A18" t="s">
        <v>627</v>
      </c>
    </row>
  </sheetData>
  <phoneticPr fontId="18" type="noConversion"/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0"/>
  <sheetViews>
    <sheetView workbookViewId="0"/>
  </sheetViews>
  <sheetFormatPr defaultRowHeight="16.5" x14ac:dyDescent="0.3"/>
  <sheetData>
    <row r="1" spans="1:26" x14ac:dyDescent="0.3">
      <c r="A1" t="s">
        <v>628</v>
      </c>
      <c r="G1" t="s">
        <v>629</v>
      </c>
      <c r="N1" t="s">
        <v>630</v>
      </c>
      <c r="U1" t="s">
        <v>631</v>
      </c>
    </row>
    <row r="2" spans="1:26" x14ac:dyDescent="0.3">
      <c r="A2" t="s">
        <v>632</v>
      </c>
      <c r="M2" t="s">
        <v>633</v>
      </c>
      <c r="N2" t="s">
        <v>634</v>
      </c>
      <c r="Z2" t="s">
        <v>633</v>
      </c>
    </row>
    <row r="3" spans="1:26" x14ac:dyDescent="0.3">
      <c r="A3" t="s">
        <v>190</v>
      </c>
      <c r="B3" t="s">
        <v>635</v>
      </c>
      <c r="G3" t="s">
        <v>636</v>
      </c>
      <c r="M3" t="s">
        <v>113</v>
      </c>
      <c r="N3" t="s">
        <v>190</v>
      </c>
      <c r="O3" t="s">
        <v>637</v>
      </c>
      <c r="U3" t="s">
        <v>638</v>
      </c>
      <c r="Z3" t="s">
        <v>113</v>
      </c>
    </row>
    <row r="4" spans="1:26" x14ac:dyDescent="0.3">
      <c r="B4" t="s">
        <v>639</v>
      </c>
      <c r="G4" t="s">
        <v>640</v>
      </c>
      <c r="H4" t="s">
        <v>639</v>
      </c>
      <c r="O4" t="s">
        <v>641</v>
      </c>
      <c r="P4" t="s">
        <v>639</v>
      </c>
      <c r="U4" t="s">
        <v>639</v>
      </c>
    </row>
    <row r="5" spans="1:26" x14ac:dyDescent="0.3">
      <c r="B5" t="s">
        <v>642</v>
      </c>
      <c r="E5" t="s">
        <v>643</v>
      </c>
      <c r="F5" t="s">
        <v>644</v>
      </c>
      <c r="H5" t="s">
        <v>642</v>
      </c>
      <c r="K5" t="s">
        <v>645</v>
      </c>
      <c r="L5" t="s">
        <v>646</v>
      </c>
      <c r="P5" t="s">
        <v>642</v>
      </c>
      <c r="S5" t="s">
        <v>645</v>
      </c>
      <c r="T5" t="s">
        <v>646</v>
      </c>
      <c r="U5" t="s">
        <v>642</v>
      </c>
      <c r="X5" t="s">
        <v>647</v>
      </c>
      <c r="Y5" t="s">
        <v>648</v>
      </c>
    </row>
    <row r="6" spans="1:26" x14ac:dyDescent="0.3">
      <c r="C6" t="s">
        <v>649</v>
      </c>
      <c r="D6" t="s">
        <v>650</v>
      </c>
      <c r="E6" t="s">
        <v>651</v>
      </c>
      <c r="F6" t="s">
        <v>652</v>
      </c>
      <c r="G6" t="s">
        <v>653</v>
      </c>
      <c r="I6" t="s">
        <v>649</v>
      </c>
      <c r="J6" t="s">
        <v>650</v>
      </c>
      <c r="K6" t="s">
        <v>651</v>
      </c>
      <c r="L6" t="s">
        <v>652</v>
      </c>
      <c r="Q6" t="s">
        <v>649</v>
      </c>
      <c r="R6" t="s">
        <v>650</v>
      </c>
      <c r="S6" t="s">
        <v>651</v>
      </c>
      <c r="T6" t="s">
        <v>652</v>
      </c>
      <c r="V6" t="s">
        <v>649</v>
      </c>
      <c r="W6" t="s">
        <v>650</v>
      </c>
      <c r="X6" t="s">
        <v>654</v>
      </c>
      <c r="Y6" t="s">
        <v>655</v>
      </c>
    </row>
    <row r="7" spans="1:26" x14ac:dyDescent="0.3">
      <c r="A7">
        <v>2014</v>
      </c>
      <c r="B7">
        <f>SUM(C7:D7)</f>
        <v>202977</v>
      </c>
      <c r="C7">
        <v>104985</v>
      </c>
      <c r="D7">
        <v>97992</v>
      </c>
      <c r="E7">
        <v>125976</v>
      </c>
      <c r="F7">
        <v>77001</v>
      </c>
      <c r="G7">
        <v>6021</v>
      </c>
      <c r="H7">
        <f>SUM(I7:J7)</f>
        <v>119847</v>
      </c>
      <c r="I7">
        <v>61506</v>
      </c>
      <c r="J7">
        <v>58341</v>
      </c>
      <c r="K7">
        <v>54005</v>
      </c>
      <c r="L7">
        <v>65842</v>
      </c>
      <c r="M7">
        <v>2014</v>
      </c>
      <c r="N7">
        <v>2014</v>
      </c>
      <c r="O7">
        <v>6098</v>
      </c>
      <c r="P7">
        <v>137624</v>
      </c>
      <c r="Q7" t="s">
        <v>101</v>
      </c>
      <c r="R7" t="s">
        <v>101</v>
      </c>
      <c r="S7">
        <v>60623</v>
      </c>
      <c r="T7">
        <v>77001</v>
      </c>
      <c r="U7">
        <f>SUM(V7:W7)</f>
        <v>65353</v>
      </c>
      <c r="V7">
        <v>33838</v>
      </c>
      <c r="W7">
        <v>31515</v>
      </c>
      <c r="X7">
        <v>32320</v>
      </c>
      <c r="Y7">
        <v>65353</v>
      </c>
      <c r="Z7">
        <v>2014</v>
      </c>
    </row>
    <row r="8" spans="1:26" x14ac:dyDescent="0.3">
      <c r="A8">
        <v>2015</v>
      </c>
      <c r="B8">
        <f>SUM(C8:D8)</f>
        <v>205713</v>
      </c>
      <c r="C8">
        <v>106259</v>
      </c>
      <c r="D8">
        <v>99454</v>
      </c>
      <c r="E8">
        <v>127044</v>
      </c>
      <c r="F8">
        <v>78669</v>
      </c>
      <c r="G8">
        <v>6683</v>
      </c>
      <c r="H8">
        <f>SUM(I8:J8)</f>
        <v>124164</v>
      </c>
      <c r="I8">
        <v>63713</v>
      </c>
      <c r="J8">
        <v>60451</v>
      </c>
      <c r="K8">
        <v>56850</v>
      </c>
      <c r="L8">
        <v>67314</v>
      </c>
      <c r="M8">
        <v>2015</v>
      </c>
      <c r="N8">
        <v>2015</v>
      </c>
      <c r="O8">
        <v>6764</v>
      </c>
      <c r="P8">
        <v>142251</v>
      </c>
      <c r="Q8" t="s">
        <v>101</v>
      </c>
      <c r="R8" t="s">
        <v>101</v>
      </c>
      <c r="S8">
        <v>63582</v>
      </c>
      <c r="T8">
        <v>78669</v>
      </c>
      <c r="U8">
        <f>SUM(V8:W8)</f>
        <v>63462</v>
      </c>
      <c r="V8">
        <v>32823</v>
      </c>
      <c r="W8">
        <v>30639</v>
      </c>
      <c r="X8">
        <v>31836</v>
      </c>
      <c r="Y8">
        <v>63462</v>
      </c>
      <c r="Z8">
        <v>2015</v>
      </c>
    </row>
    <row r="9" spans="1:26" x14ac:dyDescent="0.3">
      <c r="A9">
        <v>2016</v>
      </c>
      <c r="B9">
        <f>SUM(C9:D9)</f>
        <v>206181</v>
      </c>
      <c r="C9">
        <v>106498</v>
      </c>
      <c r="D9">
        <v>99683</v>
      </c>
      <c r="E9">
        <v>128083</v>
      </c>
      <c r="F9">
        <v>78098</v>
      </c>
      <c r="G9">
        <v>7104</v>
      </c>
      <c r="H9">
        <f>SUM(I9:J9)</f>
        <v>126232</v>
      </c>
      <c r="I9">
        <v>64841</v>
      </c>
      <c r="J9">
        <v>61391</v>
      </c>
      <c r="K9">
        <v>59209</v>
      </c>
      <c r="L9">
        <v>67023</v>
      </c>
      <c r="M9">
        <v>2016</v>
      </c>
      <c r="N9">
        <v>2016</v>
      </c>
      <c r="O9">
        <v>7184</v>
      </c>
      <c r="P9">
        <v>144001</v>
      </c>
      <c r="Q9" t="s">
        <v>101</v>
      </c>
      <c r="R9" t="s">
        <v>101</v>
      </c>
      <c r="S9">
        <v>65903</v>
      </c>
      <c r="T9">
        <v>78098</v>
      </c>
      <c r="U9">
        <f>SUM(V9:W9)</f>
        <v>62180</v>
      </c>
      <c r="V9">
        <v>32154</v>
      </c>
      <c r="W9">
        <v>30026</v>
      </c>
      <c r="X9">
        <v>31653</v>
      </c>
      <c r="Y9">
        <v>62180</v>
      </c>
      <c r="Z9">
        <v>2016</v>
      </c>
    </row>
    <row r="10" spans="1:26" x14ac:dyDescent="0.3">
      <c r="A10">
        <v>2017</v>
      </c>
      <c r="B10">
        <v>212590</v>
      </c>
      <c r="C10">
        <v>109713</v>
      </c>
      <c r="D10">
        <v>102877</v>
      </c>
      <c r="E10">
        <v>133657</v>
      </c>
      <c r="F10">
        <v>78933</v>
      </c>
      <c r="G10">
        <v>7674</v>
      </c>
      <c r="H10">
        <v>130645</v>
      </c>
      <c r="I10">
        <v>67012</v>
      </c>
      <c r="J10">
        <v>63633</v>
      </c>
      <c r="K10">
        <v>62878</v>
      </c>
      <c r="L10">
        <v>67767</v>
      </c>
      <c r="M10">
        <v>2017</v>
      </c>
      <c r="N10">
        <v>2017</v>
      </c>
      <c r="O10">
        <v>7757</v>
      </c>
      <c r="P10">
        <v>148750</v>
      </c>
      <c r="Q10" t="s">
        <v>101</v>
      </c>
      <c r="R10" t="s">
        <v>101</v>
      </c>
      <c r="S10">
        <v>69817</v>
      </c>
      <c r="T10">
        <v>78933</v>
      </c>
      <c r="U10">
        <v>63840</v>
      </c>
      <c r="V10">
        <v>32935</v>
      </c>
      <c r="W10">
        <v>30905</v>
      </c>
      <c r="X10">
        <v>33265</v>
      </c>
      <c r="Y10">
        <v>63840</v>
      </c>
      <c r="Z10">
        <v>2017</v>
      </c>
    </row>
    <row r="11" spans="1:26" x14ac:dyDescent="0.3">
      <c r="A11">
        <v>2018</v>
      </c>
      <c r="B11">
        <v>216637</v>
      </c>
      <c r="C11">
        <v>111779</v>
      </c>
      <c r="D11">
        <v>104858</v>
      </c>
      <c r="E11">
        <v>138497</v>
      </c>
      <c r="F11">
        <v>78140</v>
      </c>
      <c r="G11">
        <v>8222</v>
      </c>
      <c r="H11">
        <v>133466</v>
      </c>
      <c r="I11">
        <v>68328</v>
      </c>
      <c r="J11">
        <v>65138</v>
      </c>
      <c r="K11">
        <v>66362</v>
      </c>
      <c r="L11">
        <v>67104</v>
      </c>
      <c r="M11">
        <v>2018</v>
      </c>
      <c r="N11">
        <v>2018</v>
      </c>
      <c r="O11">
        <v>8307</v>
      </c>
      <c r="P11">
        <v>151786</v>
      </c>
      <c r="Q11" t="s">
        <v>101</v>
      </c>
      <c r="R11" t="s">
        <v>101</v>
      </c>
      <c r="S11">
        <v>73646</v>
      </c>
      <c r="T11">
        <v>78140</v>
      </c>
      <c r="U11">
        <v>64851</v>
      </c>
      <c r="V11">
        <v>33497</v>
      </c>
      <c r="W11">
        <v>31354</v>
      </c>
      <c r="X11">
        <v>35070</v>
      </c>
      <c r="Y11">
        <v>64851</v>
      </c>
      <c r="Z11">
        <v>2018</v>
      </c>
    </row>
    <row r="12" spans="1:26" x14ac:dyDescent="0.3">
      <c r="A12">
        <v>2019</v>
      </c>
      <c r="B12">
        <v>222594</v>
      </c>
      <c r="C12">
        <v>114936</v>
      </c>
      <c r="D12">
        <v>107658</v>
      </c>
      <c r="E12">
        <v>144438</v>
      </c>
      <c r="F12">
        <v>78156</v>
      </c>
      <c r="G12">
        <v>8717</v>
      </c>
      <c r="H12">
        <v>136682</v>
      </c>
      <c r="I12">
        <v>69951</v>
      </c>
      <c r="J12">
        <v>66731</v>
      </c>
      <c r="K12">
        <v>69682</v>
      </c>
      <c r="L12">
        <v>67000</v>
      </c>
      <c r="M12">
        <v>2019</v>
      </c>
      <c r="N12">
        <v>2019</v>
      </c>
      <c r="O12">
        <v>8801</v>
      </c>
      <c r="P12">
        <v>156020</v>
      </c>
      <c r="Q12" t="s">
        <v>101</v>
      </c>
      <c r="R12" t="s">
        <v>101</v>
      </c>
      <c r="S12">
        <v>77864</v>
      </c>
      <c r="T12">
        <v>78156</v>
      </c>
      <c r="U12">
        <v>66574</v>
      </c>
      <c r="V12">
        <v>34301</v>
      </c>
      <c r="W12">
        <v>32273</v>
      </c>
      <c r="X12">
        <v>37070</v>
      </c>
      <c r="Y12">
        <v>66574</v>
      </c>
      <c r="Z12">
        <v>2019</v>
      </c>
    </row>
    <row r="13" spans="1:26" x14ac:dyDescent="0.3">
      <c r="A13">
        <v>2020</v>
      </c>
      <c r="B13">
        <v>230276</v>
      </c>
      <c r="C13">
        <v>118782</v>
      </c>
      <c r="D13">
        <v>111494</v>
      </c>
      <c r="E13">
        <v>150705</v>
      </c>
      <c r="F13">
        <v>79571</v>
      </c>
      <c r="G13">
        <v>9404</v>
      </c>
      <c r="H13">
        <v>141335</v>
      </c>
      <c r="I13">
        <v>72077</v>
      </c>
      <c r="J13">
        <v>69258</v>
      </c>
      <c r="K13">
        <v>73101</v>
      </c>
      <c r="L13">
        <v>68234</v>
      </c>
      <c r="M13">
        <v>2020</v>
      </c>
      <c r="N13">
        <v>2020</v>
      </c>
      <c r="O13">
        <v>9492</v>
      </c>
      <c r="P13">
        <v>161452</v>
      </c>
      <c r="Q13" t="s">
        <v>101</v>
      </c>
      <c r="R13" t="s">
        <v>101</v>
      </c>
      <c r="S13">
        <v>81881</v>
      </c>
      <c r="T13">
        <v>79571</v>
      </c>
      <c r="U13">
        <v>68824</v>
      </c>
      <c r="V13">
        <v>35500</v>
      </c>
      <c r="W13">
        <v>33324</v>
      </c>
      <c r="X13">
        <v>39061</v>
      </c>
      <c r="Y13">
        <v>68824</v>
      </c>
      <c r="Z13">
        <v>2020</v>
      </c>
    </row>
    <row r="14" spans="1:26" x14ac:dyDescent="0.3">
      <c r="A14">
        <v>2021</v>
      </c>
      <c r="B14">
        <v>237299</v>
      </c>
      <c r="C14">
        <v>122215</v>
      </c>
      <c r="D14">
        <v>115084</v>
      </c>
      <c r="E14">
        <v>157759</v>
      </c>
      <c r="F14">
        <v>79540</v>
      </c>
      <c r="G14">
        <v>10302</v>
      </c>
      <c r="H14">
        <v>166752</v>
      </c>
      <c r="I14">
        <v>85802</v>
      </c>
      <c r="J14">
        <v>80950</v>
      </c>
      <c r="K14">
        <v>87212</v>
      </c>
      <c r="L14">
        <v>79540</v>
      </c>
      <c r="M14">
        <v>2021</v>
      </c>
      <c r="N14">
        <v>2021</v>
      </c>
      <c r="O14">
        <v>10302</v>
      </c>
      <c r="P14">
        <v>166752</v>
      </c>
      <c r="Q14">
        <v>85802</v>
      </c>
      <c r="R14">
        <v>80950</v>
      </c>
      <c r="S14">
        <v>87212</v>
      </c>
      <c r="T14">
        <v>79540</v>
      </c>
      <c r="U14">
        <v>70547</v>
      </c>
      <c r="V14">
        <v>36413</v>
      </c>
      <c r="W14">
        <v>34134</v>
      </c>
      <c r="X14">
        <v>40573</v>
      </c>
      <c r="Y14">
        <v>70547</v>
      </c>
      <c r="Z14">
        <v>2021</v>
      </c>
    </row>
    <row r="15" spans="1:26" x14ac:dyDescent="0.3">
      <c r="A15">
        <v>2022</v>
      </c>
      <c r="B15">
        <v>244789</v>
      </c>
      <c r="C15">
        <v>125732</v>
      </c>
      <c r="D15">
        <v>119057</v>
      </c>
      <c r="E15">
        <v>167535</v>
      </c>
      <c r="F15">
        <v>77254</v>
      </c>
      <c r="N15">
        <v>2022</v>
      </c>
      <c r="O15">
        <v>10578</v>
      </c>
      <c r="P15">
        <v>169177</v>
      </c>
      <c r="Q15">
        <v>86873</v>
      </c>
      <c r="R15">
        <v>82304</v>
      </c>
      <c r="S15">
        <v>91923</v>
      </c>
      <c r="T15">
        <v>77254</v>
      </c>
      <c r="U15">
        <v>75612</v>
      </c>
      <c r="V15">
        <v>38859</v>
      </c>
      <c r="W15">
        <v>36753</v>
      </c>
      <c r="X15">
        <v>44410</v>
      </c>
      <c r="Y15">
        <v>75612</v>
      </c>
      <c r="Z15">
        <v>2022</v>
      </c>
    </row>
    <row r="16" spans="1:26" x14ac:dyDescent="0.3">
      <c r="A16">
        <v>2023</v>
      </c>
      <c r="B16">
        <v>270182</v>
      </c>
      <c r="C16">
        <v>138542</v>
      </c>
      <c r="D16">
        <v>131640</v>
      </c>
      <c r="E16">
        <v>187511</v>
      </c>
      <c r="F16">
        <v>82671</v>
      </c>
      <c r="O16">
        <v>10615</v>
      </c>
      <c r="P16">
        <v>185121</v>
      </c>
      <c r="Q16">
        <v>95088</v>
      </c>
      <c r="R16">
        <v>90033</v>
      </c>
      <c r="S16">
        <v>102450</v>
      </c>
      <c r="T16">
        <v>82671</v>
      </c>
      <c r="U16">
        <v>85061</v>
      </c>
      <c r="V16">
        <v>43454</v>
      </c>
      <c r="W16">
        <v>41607</v>
      </c>
      <c r="X16">
        <v>50049</v>
      </c>
      <c r="Y16">
        <v>85061</v>
      </c>
      <c r="Z16">
        <v>2023</v>
      </c>
    </row>
    <row r="17" spans="1:26" x14ac:dyDescent="0.3">
      <c r="A17" t="s">
        <v>32</v>
      </c>
      <c r="M17" t="s">
        <v>33</v>
      </c>
      <c r="N17" t="s">
        <v>32</v>
      </c>
      <c r="Z17" t="s">
        <v>33</v>
      </c>
    </row>
    <row r="18" spans="1:26" x14ac:dyDescent="0.3">
      <c r="A18" t="s">
        <v>656</v>
      </c>
      <c r="N18" t="s">
        <v>657</v>
      </c>
    </row>
    <row r="19" spans="1:26" x14ac:dyDescent="0.3">
      <c r="A19" t="s">
        <v>658</v>
      </c>
    </row>
    <row r="20" spans="1:26" x14ac:dyDescent="0.3">
      <c r="A20" t="s">
        <v>659</v>
      </c>
    </row>
  </sheetData>
  <phoneticPr fontId="18" type="noConversion"/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/>
  </sheetViews>
  <sheetFormatPr defaultRowHeight="16.5" x14ac:dyDescent="0.3"/>
  <sheetData>
    <row r="1" spans="1:8" x14ac:dyDescent="0.3">
      <c r="A1" t="s">
        <v>660</v>
      </c>
    </row>
    <row r="2" spans="1:8" x14ac:dyDescent="0.3">
      <c r="A2" t="s">
        <v>661</v>
      </c>
      <c r="H2" t="s">
        <v>662</v>
      </c>
    </row>
    <row r="3" spans="1:8" x14ac:dyDescent="0.3">
      <c r="B3" t="s">
        <v>663</v>
      </c>
      <c r="D3" t="s">
        <v>664</v>
      </c>
      <c r="F3" t="s">
        <v>665</v>
      </c>
    </row>
    <row r="4" spans="1:8" x14ac:dyDescent="0.3">
      <c r="A4" t="s">
        <v>190</v>
      </c>
      <c r="H4" t="s">
        <v>66</v>
      </c>
    </row>
    <row r="5" spans="1:8" x14ac:dyDescent="0.3">
      <c r="B5" t="s">
        <v>16</v>
      </c>
      <c r="D5" t="s">
        <v>666</v>
      </c>
      <c r="F5" t="s">
        <v>667</v>
      </c>
    </row>
    <row r="6" spans="1:8" x14ac:dyDescent="0.3">
      <c r="B6" t="s">
        <v>668</v>
      </c>
      <c r="C6" t="s">
        <v>669</v>
      </c>
      <c r="D6" t="s">
        <v>668</v>
      </c>
      <c r="E6" t="s">
        <v>669</v>
      </c>
      <c r="F6" t="s">
        <v>668</v>
      </c>
      <c r="G6" t="s">
        <v>669</v>
      </c>
    </row>
    <row r="7" spans="1:8" x14ac:dyDescent="0.3">
      <c r="A7">
        <v>2014</v>
      </c>
      <c r="B7">
        <f>SUM(D7+F7)</f>
        <v>5170304</v>
      </c>
      <c r="C7">
        <f t="shared" ref="C7:C13" si="0">SUM(E7+G7)</f>
        <v>151190461.59999999</v>
      </c>
      <c r="D7">
        <v>3529089</v>
      </c>
      <c r="E7">
        <v>97671873</v>
      </c>
      <c r="F7">
        <v>1641215</v>
      </c>
      <c r="G7">
        <v>53518588.600000001</v>
      </c>
      <c r="H7">
        <v>2014</v>
      </c>
    </row>
    <row r="8" spans="1:8" x14ac:dyDescent="0.3">
      <c r="A8">
        <v>2015</v>
      </c>
      <c r="B8">
        <f>SUM(D8+F8)</f>
        <v>5166226</v>
      </c>
      <c r="C8">
        <f t="shared" si="0"/>
        <v>164458821.30000001</v>
      </c>
      <c r="D8">
        <v>3582665</v>
      </c>
      <c r="E8">
        <v>108823212</v>
      </c>
      <c r="F8">
        <v>1583561</v>
      </c>
      <c r="G8">
        <v>55635609.299999997</v>
      </c>
      <c r="H8">
        <v>2015</v>
      </c>
    </row>
    <row r="9" spans="1:8" x14ac:dyDescent="0.3">
      <c r="A9">
        <v>2016</v>
      </c>
      <c r="B9">
        <f>SUM(D9+F9)</f>
        <v>5358996</v>
      </c>
      <c r="C9">
        <f t="shared" si="0"/>
        <v>181414121</v>
      </c>
      <c r="D9">
        <v>3771494</v>
      </c>
      <c r="E9">
        <v>120046446</v>
      </c>
      <c r="F9">
        <v>1587502</v>
      </c>
      <c r="G9">
        <v>61367675</v>
      </c>
      <c r="H9">
        <v>2016</v>
      </c>
    </row>
    <row r="10" spans="1:8" x14ac:dyDescent="0.3">
      <c r="A10">
        <v>2017</v>
      </c>
      <c r="B10">
        <v>5581548</v>
      </c>
      <c r="C10">
        <f t="shared" si="0"/>
        <v>200891570.09999999</v>
      </c>
      <c r="D10">
        <v>3948816</v>
      </c>
      <c r="E10">
        <v>133853001</v>
      </c>
      <c r="F10">
        <v>1632732</v>
      </c>
      <c r="G10">
        <v>67038569.100000001</v>
      </c>
      <c r="H10">
        <v>2017</v>
      </c>
    </row>
    <row r="11" spans="1:8" x14ac:dyDescent="0.3">
      <c r="A11">
        <v>2018</v>
      </c>
      <c r="B11">
        <v>5792531</v>
      </c>
      <c r="C11">
        <f t="shared" si="0"/>
        <v>230087545</v>
      </c>
      <c r="D11">
        <v>4106395</v>
      </c>
      <c r="E11">
        <v>152405747</v>
      </c>
      <c r="F11">
        <v>1686136</v>
      </c>
      <c r="G11">
        <v>77681798</v>
      </c>
      <c r="H11">
        <v>2018</v>
      </c>
    </row>
    <row r="12" spans="1:8" x14ac:dyDescent="0.3">
      <c r="A12">
        <v>2019</v>
      </c>
      <c r="B12">
        <v>6159896</v>
      </c>
      <c r="C12">
        <f t="shared" si="0"/>
        <v>262901025.69999999</v>
      </c>
      <c r="D12">
        <v>4376538</v>
      </c>
      <c r="E12">
        <v>174192487</v>
      </c>
      <c r="F12">
        <v>1783358</v>
      </c>
      <c r="G12">
        <v>88708538.700000003</v>
      </c>
      <c r="H12">
        <v>2019</v>
      </c>
    </row>
    <row r="13" spans="1:8" x14ac:dyDescent="0.3">
      <c r="A13">
        <v>2020</v>
      </c>
      <c r="B13">
        <v>5536942</v>
      </c>
      <c r="C13">
        <f t="shared" si="0"/>
        <v>272172043</v>
      </c>
      <c r="D13">
        <v>3904235</v>
      </c>
      <c r="E13">
        <v>180870562</v>
      </c>
      <c r="F13">
        <v>1632707</v>
      </c>
      <c r="G13">
        <v>91301481</v>
      </c>
      <c r="H13">
        <v>2020</v>
      </c>
    </row>
    <row r="14" spans="1:8" x14ac:dyDescent="0.3">
      <c r="A14">
        <v>2021</v>
      </c>
      <c r="B14">
        <v>5629741</v>
      </c>
      <c r="C14">
        <v>302647375</v>
      </c>
      <c r="D14">
        <v>3941134</v>
      </c>
      <c r="E14">
        <v>197566412</v>
      </c>
      <c r="F14">
        <v>1688607</v>
      </c>
      <c r="G14">
        <v>105080963</v>
      </c>
      <c r="H14">
        <v>2021</v>
      </c>
    </row>
    <row r="15" spans="1:8" x14ac:dyDescent="0.3">
      <c r="A15">
        <v>2022</v>
      </c>
      <c r="B15">
        <v>6590139</v>
      </c>
      <c r="C15">
        <v>348475840</v>
      </c>
      <c r="D15">
        <v>4638059</v>
      </c>
      <c r="E15">
        <v>228512292</v>
      </c>
      <c r="F15">
        <v>1952080</v>
      </c>
      <c r="G15">
        <v>119963548</v>
      </c>
      <c r="H15">
        <v>2022</v>
      </c>
    </row>
    <row r="16" spans="1:8" x14ac:dyDescent="0.3">
      <c r="A16">
        <v>2023</v>
      </c>
      <c r="B16">
        <v>7697962</v>
      </c>
      <c r="C16">
        <v>408393852</v>
      </c>
      <c r="D16">
        <v>5362389</v>
      </c>
      <c r="E16">
        <v>260211816</v>
      </c>
      <c r="F16">
        <v>2335573</v>
      </c>
      <c r="G16">
        <v>148182036</v>
      </c>
      <c r="H16">
        <v>2023</v>
      </c>
    </row>
    <row r="17" spans="1:8" x14ac:dyDescent="0.3">
      <c r="A17" t="s">
        <v>32</v>
      </c>
      <c r="H17" t="s">
        <v>33</v>
      </c>
    </row>
    <row r="18" spans="1:8" x14ac:dyDescent="0.3">
      <c r="A18" t="s">
        <v>670</v>
      </c>
    </row>
    <row r="19" spans="1:8" x14ac:dyDescent="0.3">
      <c r="A19" t="s">
        <v>671</v>
      </c>
    </row>
  </sheetData>
  <phoneticPr fontId="18" type="noConversion"/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6.5" x14ac:dyDescent="0.3"/>
  <sheetData>
    <row r="1" spans="1:8" x14ac:dyDescent="0.3">
      <c r="A1" t="s">
        <v>672</v>
      </c>
      <c r="E1" t="s">
        <v>673</v>
      </c>
    </row>
    <row r="2" spans="1:8" x14ac:dyDescent="0.3">
      <c r="A2" t="s">
        <v>674</v>
      </c>
      <c r="H2" t="s">
        <v>675</v>
      </c>
    </row>
    <row r="3" spans="1:8" x14ac:dyDescent="0.3">
      <c r="B3" t="s">
        <v>676</v>
      </c>
      <c r="C3" t="s">
        <v>677</v>
      </c>
      <c r="E3" t="s">
        <v>678</v>
      </c>
    </row>
    <row r="4" spans="1:8" x14ac:dyDescent="0.3">
      <c r="A4" t="s">
        <v>4</v>
      </c>
      <c r="C4" t="s">
        <v>679</v>
      </c>
      <c r="E4" t="s">
        <v>680</v>
      </c>
      <c r="H4" t="s">
        <v>15</v>
      </c>
    </row>
    <row r="5" spans="1:8" x14ac:dyDescent="0.3">
      <c r="B5" t="s">
        <v>681</v>
      </c>
      <c r="C5" t="s">
        <v>682</v>
      </c>
      <c r="D5" t="s">
        <v>683</v>
      </c>
      <c r="F5" t="s">
        <v>684</v>
      </c>
      <c r="G5" t="s">
        <v>685</v>
      </c>
    </row>
    <row r="6" spans="1:8" x14ac:dyDescent="0.3">
      <c r="B6" t="s">
        <v>686</v>
      </c>
      <c r="C6" t="s">
        <v>687</v>
      </c>
      <c r="D6" t="s">
        <v>688</v>
      </c>
      <c r="F6" t="s">
        <v>689</v>
      </c>
      <c r="G6" t="s">
        <v>690</v>
      </c>
    </row>
    <row r="7" spans="1:8" x14ac:dyDescent="0.3">
      <c r="A7">
        <v>2014</v>
      </c>
      <c r="B7">
        <v>5170304</v>
      </c>
      <c r="C7">
        <v>3569909</v>
      </c>
      <c r="D7">
        <v>28965383</v>
      </c>
      <c r="E7">
        <v>200692296.30000001</v>
      </c>
      <c r="F7">
        <v>151190461.59999999</v>
      </c>
      <c r="G7">
        <v>49501834.700000018</v>
      </c>
      <c r="H7">
        <v>2014</v>
      </c>
    </row>
    <row r="8" spans="1:8" x14ac:dyDescent="0.3">
      <c r="A8">
        <v>2015</v>
      </c>
      <c r="B8">
        <v>5166226</v>
      </c>
      <c r="C8">
        <v>3590471</v>
      </c>
      <c r="D8">
        <v>30242963</v>
      </c>
      <c r="E8">
        <v>214683626.59999999</v>
      </c>
      <c r="F8">
        <v>161458821.80000001</v>
      </c>
      <c r="G8">
        <v>53224804.799999997</v>
      </c>
      <c r="H8">
        <v>2015</v>
      </c>
    </row>
    <row r="9" spans="1:8" x14ac:dyDescent="0.3">
      <c r="A9">
        <v>2016</v>
      </c>
      <c r="B9">
        <v>5358996</v>
      </c>
      <c r="C9">
        <v>3726845</v>
      </c>
      <c r="D9">
        <v>32351332</v>
      </c>
      <c r="E9">
        <v>241155483</v>
      </c>
      <c r="F9">
        <v>181414121</v>
      </c>
      <c r="G9">
        <v>59741361</v>
      </c>
      <c r="H9">
        <v>2016</v>
      </c>
    </row>
    <row r="10" spans="1:8" x14ac:dyDescent="0.3">
      <c r="A10">
        <v>2017</v>
      </c>
      <c r="B10">
        <v>5581548</v>
      </c>
      <c r="C10">
        <v>3878663</v>
      </c>
      <c r="D10">
        <v>35002992</v>
      </c>
      <c r="E10">
        <v>267467433.5</v>
      </c>
      <c r="F10">
        <v>200891569.69999999</v>
      </c>
      <c r="G10">
        <v>66575863.700000003</v>
      </c>
      <c r="H10">
        <v>2017</v>
      </c>
    </row>
    <row r="11" spans="1:8" x14ac:dyDescent="0.3">
      <c r="A11">
        <v>2018</v>
      </c>
      <c r="B11">
        <v>5792531</v>
      </c>
      <c r="C11">
        <v>6181628</v>
      </c>
      <c r="D11">
        <v>37525118</v>
      </c>
      <c r="E11">
        <v>303901310</v>
      </c>
      <c r="F11">
        <v>230087545</v>
      </c>
      <c r="G11">
        <v>73813765</v>
      </c>
      <c r="H11">
        <v>2018</v>
      </c>
    </row>
    <row r="12" spans="1:8" x14ac:dyDescent="0.3">
      <c r="A12">
        <v>2019</v>
      </c>
      <c r="B12">
        <v>6159896</v>
      </c>
      <c r="C12">
        <v>4317349</v>
      </c>
      <c r="D12">
        <v>40743597</v>
      </c>
      <c r="E12">
        <v>347673485.60000002</v>
      </c>
      <c r="F12">
        <v>262901025.90000001</v>
      </c>
      <c r="G12">
        <v>84772459.700000003</v>
      </c>
      <c r="H12">
        <v>2019</v>
      </c>
    </row>
    <row r="13" spans="1:8" x14ac:dyDescent="0.3">
      <c r="A13">
        <v>2020</v>
      </c>
      <c r="B13">
        <v>5536942</v>
      </c>
      <c r="C13">
        <v>3931498</v>
      </c>
      <c r="D13">
        <v>41958079</v>
      </c>
      <c r="E13">
        <v>360172266</v>
      </c>
      <c r="F13">
        <v>272172042</v>
      </c>
      <c r="G13">
        <v>88000224</v>
      </c>
      <c r="H13">
        <v>2020</v>
      </c>
    </row>
    <row r="14" spans="1:8" x14ac:dyDescent="0.3">
      <c r="A14">
        <v>2021</v>
      </c>
      <c r="B14">
        <v>5629741</v>
      </c>
      <c r="C14">
        <v>4055128</v>
      </c>
      <c r="D14">
        <v>45555501</v>
      </c>
      <c r="E14">
        <v>401966042</v>
      </c>
      <c r="F14">
        <v>302647375</v>
      </c>
      <c r="G14">
        <v>99318667</v>
      </c>
      <c r="H14">
        <v>2021</v>
      </c>
    </row>
    <row r="15" spans="1:8" x14ac:dyDescent="0.3">
      <c r="A15">
        <v>2022</v>
      </c>
      <c r="B15">
        <v>6590139</v>
      </c>
      <c r="C15">
        <v>4653207</v>
      </c>
      <c r="D15">
        <v>50711520</v>
      </c>
      <c r="E15">
        <v>463443137</v>
      </c>
      <c r="F15">
        <v>348475840</v>
      </c>
      <c r="G15">
        <v>114967296</v>
      </c>
      <c r="H15">
        <v>2022</v>
      </c>
    </row>
    <row r="16" spans="1:8" x14ac:dyDescent="0.3">
      <c r="A16">
        <v>2023</v>
      </c>
      <c r="B16">
        <v>7697962</v>
      </c>
      <c r="C16">
        <v>5254421</v>
      </c>
      <c r="D16">
        <v>58191417</v>
      </c>
      <c r="E16">
        <v>542098497</v>
      </c>
      <c r="F16">
        <v>408393852</v>
      </c>
      <c r="G16">
        <v>133704645</v>
      </c>
      <c r="H16">
        <v>2023</v>
      </c>
    </row>
    <row r="17" spans="1:8" x14ac:dyDescent="0.3">
      <c r="A17" t="s">
        <v>691</v>
      </c>
      <c r="B17">
        <v>81332</v>
      </c>
      <c r="C17">
        <v>492622</v>
      </c>
      <c r="D17">
        <v>874387</v>
      </c>
      <c r="E17">
        <v>173207402</v>
      </c>
      <c r="F17">
        <v>141851255</v>
      </c>
      <c r="G17">
        <v>31356147</v>
      </c>
      <c r="H17" t="s">
        <v>692</v>
      </c>
    </row>
    <row r="18" spans="1:8" x14ac:dyDescent="0.3">
      <c r="A18" t="s">
        <v>693</v>
      </c>
      <c r="B18">
        <v>4755544</v>
      </c>
      <c r="C18">
        <v>4748267</v>
      </c>
      <c r="D18">
        <v>7042422</v>
      </c>
      <c r="E18">
        <v>249592981</v>
      </c>
      <c r="F18">
        <v>179739076</v>
      </c>
      <c r="G18">
        <v>69853906</v>
      </c>
      <c r="H18" t="s">
        <v>694</v>
      </c>
    </row>
    <row r="19" spans="1:8" x14ac:dyDescent="0.3">
      <c r="A19" t="s">
        <v>695</v>
      </c>
      <c r="B19">
        <v>2861086</v>
      </c>
      <c r="C19">
        <v>2861086</v>
      </c>
      <c r="D19">
        <v>50274608</v>
      </c>
      <c r="E19">
        <v>119298114</v>
      </c>
      <c r="F19">
        <v>86803521</v>
      </c>
      <c r="G19">
        <v>32494592</v>
      </c>
      <c r="H19" t="s">
        <v>696</v>
      </c>
    </row>
    <row r="20" spans="1:8" x14ac:dyDescent="0.3">
      <c r="A20" t="s">
        <v>32</v>
      </c>
      <c r="H20" t="s">
        <v>33</v>
      </c>
    </row>
    <row r="21" spans="1:8" x14ac:dyDescent="0.3">
      <c r="A21" t="s">
        <v>697</v>
      </c>
    </row>
  </sheetData>
  <phoneticPr fontId="18" type="noConversion"/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6.5" x14ac:dyDescent="0.3"/>
  <sheetData>
    <row r="1" spans="1:10" x14ac:dyDescent="0.3">
      <c r="A1" t="s">
        <v>698</v>
      </c>
      <c r="G1" t="s">
        <v>699</v>
      </c>
    </row>
    <row r="2" spans="1:10" x14ac:dyDescent="0.3">
      <c r="A2" t="s">
        <v>634</v>
      </c>
      <c r="J2" t="s">
        <v>633</v>
      </c>
    </row>
    <row r="3" spans="1:10" x14ac:dyDescent="0.3">
      <c r="A3" t="s">
        <v>190</v>
      </c>
      <c r="B3" t="s">
        <v>700</v>
      </c>
      <c r="E3" t="s">
        <v>701</v>
      </c>
      <c r="G3" t="s">
        <v>702</v>
      </c>
      <c r="H3" t="s">
        <v>703</v>
      </c>
      <c r="I3" t="s">
        <v>704</v>
      </c>
      <c r="J3" t="s">
        <v>15</v>
      </c>
    </row>
    <row r="4" spans="1:10" x14ac:dyDescent="0.3">
      <c r="C4" t="s">
        <v>532</v>
      </c>
      <c r="D4" t="s">
        <v>533</v>
      </c>
      <c r="E4" t="s">
        <v>705</v>
      </c>
      <c r="F4" t="s">
        <v>706</v>
      </c>
      <c r="I4" t="s">
        <v>707</v>
      </c>
    </row>
    <row r="5" spans="1:10" x14ac:dyDescent="0.3">
      <c r="G5" t="s">
        <v>708</v>
      </c>
      <c r="H5" t="s">
        <v>709</v>
      </c>
      <c r="I5" t="s">
        <v>710</v>
      </c>
    </row>
    <row r="6" spans="1:10" x14ac:dyDescent="0.3">
      <c r="C6" t="s">
        <v>541</v>
      </c>
      <c r="D6" t="s">
        <v>542</v>
      </c>
      <c r="E6" t="s">
        <v>711</v>
      </c>
      <c r="F6" t="s">
        <v>655</v>
      </c>
      <c r="G6" t="s">
        <v>712</v>
      </c>
      <c r="H6" t="s">
        <v>713</v>
      </c>
      <c r="I6" t="s">
        <v>713</v>
      </c>
    </row>
    <row r="7" spans="1:10" x14ac:dyDescent="0.3">
      <c r="A7">
        <v>2014</v>
      </c>
      <c r="B7">
        <v>78867</v>
      </c>
      <c r="C7">
        <v>47587</v>
      </c>
      <c r="D7">
        <v>31280</v>
      </c>
      <c r="E7">
        <v>9513</v>
      </c>
      <c r="F7">
        <v>43682</v>
      </c>
      <c r="G7">
        <v>34092</v>
      </c>
      <c r="H7">
        <v>528</v>
      </c>
      <c r="I7">
        <v>565</v>
      </c>
      <c r="J7">
        <v>2014</v>
      </c>
    </row>
    <row r="8" spans="1:10" x14ac:dyDescent="0.3">
      <c r="A8">
        <v>2015</v>
      </c>
      <c r="B8">
        <v>81205</v>
      </c>
      <c r="C8">
        <v>48218</v>
      </c>
      <c r="D8">
        <v>32987</v>
      </c>
      <c r="E8">
        <v>7440</v>
      </c>
      <c r="F8">
        <v>45625</v>
      </c>
      <c r="G8">
        <v>33974</v>
      </c>
      <c r="H8">
        <v>666</v>
      </c>
      <c r="I8">
        <v>940</v>
      </c>
      <c r="J8">
        <v>2015</v>
      </c>
    </row>
    <row r="9" spans="1:10" x14ac:dyDescent="0.3">
      <c r="A9">
        <v>2016</v>
      </c>
      <c r="B9">
        <v>82483</v>
      </c>
      <c r="C9">
        <v>48697</v>
      </c>
      <c r="D9">
        <v>33786</v>
      </c>
      <c r="E9">
        <v>8205</v>
      </c>
      <c r="F9">
        <v>48063</v>
      </c>
      <c r="G9">
        <v>32232</v>
      </c>
      <c r="H9">
        <v>851</v>
      </c>
      <c r="I9">
        <v>1337</v>
      </c>
      <c r="J9">
        <v>2016</v>
      </c>
    </row>
    <row r="10" spans="1:10" x14ac:dyDescent="0.3">
      <c r="A10">
        <v>2017</v>
      </c>
      <c r="B10">
        <v>83487</v>
      </c>
      <c r="C10">
        <v>48772</v>
      </c>
      <c r="D10">
        <v>34715</v>
      </c>
      <c r="E10">
        <v>8943</v>
      </c>
      <c r="F10">
        <v>49488</v>
      </c>
      <c r="G10">
        <v>31285</v>
      </c>
      <c r="H10">
        <v>928</v>
      </c>
      <c r="I10">
        <v>1786</v>
      </c>
      <c r="J10">
        <v>2017</v>
      </c>
    </row>
    <row r="11" spans="1:10" x14ac:dyDescent="0.3">
      <c r="A11">
        <v>2018</v>
      </c>
      <c r="B11">
        <v>87207</v>
      </c>
      <c r="C11">
        <v>50417</v>
      </c>
      <c r="D11">
        <v>36790</v>
      </c>
      <c r="E11">
        <v>9584</v>
      </c>
      <c r="F11">
        <v>51518</v>
      </c>
      <c r="G11">
        <v>32188</v>
      </c>
      <c r="H11">
        <v>966</v>
      </c>
      <c r="I11">
        <v>2535</v>
      </c>
      <c r="J11">
        <v>2018</v>
      </c>
    </row>
    <row r="12" spans="1:10" x14ac:dyDescent="0.3">
      <c r="A12">
        <v>2019</v>
      </c>
      <c r="B12">
        <v>87223</v>
      </c>
      <c r="C12">
        <v>49747</v>
      </c>
      <c r="D12">
        <v>37476</v>
      </c>
      <c r="E12">
        <v>10333</v>
      </c>
      <c r="F12">
        <v>52681</v>
      </c>
      <c r="G12">
        <v>31032</v>
      </c>
      <c r="H12">
        <v>966</v>
      </c>
      <c r="I12">
        <v>2544</v>
      </c>
      <c r="J12">
        <v>2019</v>
      </c>
    </row>
    <row r="13" spans="1:10" x14ac:dyDescent="0.3">
      <c r="A13">
        <v>2020</v>
      </c>
      <c r="B13">
        <v>88990</v>
      </c>
      <c r="C13">
        <v>50373</v>
      </c>
      <c r="D13">
        <v>38617</v>
      </c>
      <c r="E13">
        <v>11480</v>
      </c>
      <c r="F13">
        <v>54593</v>
      </c>
      <c r="G13">
        <v>30668</v>
      </c>
      <c r="H13">
        <v>1164</v>
      </c>
      <c r="I13">
        <v>2565</v>
      </c>
      <c r="J13">
        <v>2020</v>
      </c>
    </row>
    <row r="14" spans="1:10" x14ac:dyDescent="0.3">
      <c r="A14">
        <v>2021</v>
      </c>
      <c r="B14">
        <v>93998</v>
      </c>
      <c r="C14">
        <v>53031</v>
      </c>
      <c r="D14">
        <v>40967</v>
      </c>
      <c r="E14">
        <v>12778</v>
      </c>
      <c r="F14">
        <v>58684</v>
      </c>
      <c r="G14">
        <v>31450</v>
      </c>
      <c r="H14">
        <v>1331</v>
      </c>
      <c r="I14">
        <v>2533</v>
      </c>
      <c r="J14">
        <v>2021</v>
      </c>
    </row>
    <row r="15" spans="1:10" x14ac:dyDescent="0.3">
      <c r="A15">
        <v>2022</v>
      </c>
      <c r="B15">
        <v>95825</v>
      </c>
      <c r="C15">
        <v>53594</v>
      </c>
      <c r="D15">
        <v>42231</v>
      </c>
      <c r="E15">
        <v>13579</v>
      </c>
      <c r="F15">
        <v>59320</v>
      </c>
      <c r="G15">
        <v>32775</v>
      </c>
      <c r="H15">
        <v>1278</v>
      </c>
      <c r="I15">
        <v>2452</v>
      </c>
      <c r="J15">
        <v>2022</v>
      </c>
    </row>
    <row r="16" spans="1:10" x14ac:dyDescent="0.3">
      <c r="A16">
        <v>2023</v>
      </c>
      <c r="B16">
        <v>98558</v>
      </c>
      <c r="C16">
        <v>54143</v>
      </c>
      <c r="D16">
        <v>44415</v>
      </c>
      <c r="E16">
        <v>14178</v>
      </c>
      <c r="F16">
        <v>58509</v>
      </c>
      <c r="G16">
        <v>35908</v>
      </c>
      <c r="H16">
        <v>1239</v>
      </c>
      <c r="I16">
        <v>2902</v>
      </c>
      <c r="J16">
        <v>2023</v>
      </c>
    </row>
    <row r="17" spans="1:10" x14ac:dyDescent="0.3">
      <c r="A17" t="s">
        <v>714</v>
      </c>
    </row>
    <row r="18" spans="1:10" x14ac:dyDescent="0.3">
      <c r="A18" t="s">
        <v>32</v>
      </c>
      <c r="J18" t="s">
        <v>33</v>
      </c>
    </row>
  </sheetData>
  <phoneticPr fontId="18" type="noConversion"/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7"/>
  <sheetViews>
    <sheetView workbookViewId="0"/>
  </sheetViews>
  <sheetFormatPr defaultRowHeight="16.5" x14ac:dyDescent="0.3"/>
  <sheetData>
    <row r="1" spans="1:26" x14ac:dyDescent="0.3">
      <c r="A1" t="s">
        <v>715</v>
      </c>
      <c r="O1" t="s">
        <v>716</v>
      </c>
    </row>
    <row r="2" spans="1:26" x14ac:dyDescent="0.3">
      <c r="A2" t="s">
        <v>717</v>
      </c>
      <c r="N2" t="s">
        <v>718</v>
      </c>
      <c r="O2" t="s">
        <v>717</v>
      </c>
      <c r="Z2" t="s">
        <v>718</v>
      </c>
    </row>
    <row r="3" spans="1:26" x14ac:dyDescent="0.3">
      <c r="A3" t="s">
        <v>190</v>
      </c>
      <c r="B3" t="s">
        <v>193</v>
      </c>
      <c r="D3" t="s">
        <v>719</v>
      </c>
      <c r="H3" t="s">
        <v>720</v>
      </c>
      <c r="N3" t="s">
        <v>15</v>
      </c>
      <c r="O3" t="s">
        <v>190</v>
      </c>
      <c r="P3" t="s">
        <v>721</v>
      </c>
      <c r="T3" t="s">
        <v>722</v>
      </c>
      <c r="Z3" t="s">
        <v>15</v>
      </c>
    </row>
    <row r="4" spans="1:26" x14ac:dyDescent="0.3">
      <c r="D4" t="s">
        <v>723</v>
      </c>
      <c r="P4" t="s">
        <v>724</v>
      </c>
      <c r="R4" t="s">
        <v>725</v>
      </c>
      <c r="T4" t="s">
        <v>726</v>
      </c>
      <c r="V4" t="s">
        <v>727</v>
      </c>
      <c r="X4" t="s">
        <v>498</v>
      </c>
    </row>
    <row r="5" spans="1:26" x14ac:dyDescent="0.3">
      <c r="B5" t="s">
        <v>16</v>
      </c>
      <c r="D5" t="s">
        <v>728</v>
      </c>
      <c r="F5" t="s">
        <v>729</v>
      </c>
      <c r="H5" t="s">
        <v>730</v>
      </c>
      <c r="J5" t="s">
        <v>731</v>
      </c>
      <c r="L5" t="s">
        <v>732</v>
      </c>
      <c r="P5" t="s">
        <v>733</v>
      </c>
      <c r="R5" t="s">
        <v>734</v>
      </c>
      <c r="T5" t="s">
        <v>735</v>
      </c>
      <c r="V5" t="s">
        <v>736</v>
      </c>
      <c r="X5" t="s">
        <v>540</v>
      </c>
    </row>
    <row r="6" spans="1:26" x14ac:dyDescent="0.3">
      <c r="B6" t="s">
        <v>737</v>
      </c>
      <c r="C6" t="s">
        <v>738</v>
      </c>
      <c r="D6" t="s">
        <v>737</v>
      </c>
      <c r="E6" t="s">
        <v>738</v>
      </c>
      <c r="F6" t="s">
        <v>737</v>
      </c>
      <c r="G6" t="s">
        <v>738</v>
      </c>
      <c r="H6" t="s">
        <v>737</v>
      </c>
      <c r="I6" t="s">
        <v>738</v>
      </c>
      <c r="J6" t="s">
        <v>737</v>
      </c>
      <c r="K6" t="s">
        <v>738</v>
      </c>
      <c r="L6" t="s">
        <v>737</v>
      </c>
      <c r="M6" t="s">
        <v>738</v>
      </c>
      <c r="P6" t="s">
        <v>737</v>
      </c>
      <c r="Q6" t="s">
        <v>738</v>
      </c>
      <c r="R6" t="s">
        <v>737</v>
      </c>
      <c r="S6" t="s">
        <v>738</v>
      </c>
      <c r="T6" t="s">
        <v>737</v>
      </c>
      <c r="U6" t="s">
        <v>738</v>
      </c>
      <c r="V6" t="s">
        <v>737</v>
      </c>
      <c r="W6" t="s">
        <v>738</v>
      </c>
      <c r="X6" t="s">
        <v>737</v>
      </c>
      <c r="Y6" t="s">
        <v>738</v>
      </c>
    </row>
    <row r="7" spans="1:26" x14ac:dyDescent="0.3">
      <c r="A7">
        <v>2014</v>
      </c>
      <c r="B7">
        <f>SUM(D7,F7,H7,J7,L7+P7+R7+T7+V7+X7)</f>
        <v>13331</v>
      </c>
      <c r="C7">
        <f>SUM(E7+G7+I7+K7+M7+Q7+S7+U7+W7+Y7)</f>
        <v>45902219</v>
      </c>
      <c r="D7">
        <v>5800</v>
      </c>
      <c r="E7">
        <v>14941888</v>
      </c>
      <c r="F7">
        <v>405</v>
      </c>
      <c r="G7">
        <v>3362369</v>
      </c>
      <c r="H7">
        <v>2908</v>
      </c>
      <c r="I7">
        <v>12931410</v>
      </c>
      <c r="J7">
        <v>1202</v>
      </c>
      <c r="K7">
        <v>5835214</v>
      </c>
      <c r="L7">
        <v>60</v>
      </c>
      <c r="M7">
        <v>107376</v>
      </c>
      <c r="N7">
        <v>2014</v>
      </c>
      <c r="O7">
        <v>2014</v>
      </c>
      <c r="P7">
        <v>297</v>
      </c>
      <c r="Q7">
        <v>1220643</v>
      </c>
      <c r="R7">
        <v>2026</v>
      </c>
      <c r="S7">
        <v>4953174</v>
      </c>
      <c r="T7">
        <v>9</v>
      </c>
      <c r="U7">
        <v>101556</v>
      </c>
      <c r="V7">
        <v>525</v>
      </c>
      <c r="W7">
        <v>2279672</v>
      </c>
      <c r="X7">
        <v>99</v>
      </c>
      <c r="Y7">
        <v>168917</v>
      </c>
      <c r="Z7">
        <v>2014</v>
      </c>
    </row>
    <row r="8" spans="1:26" x14ac:dyDescent="0.3">
      <c r="A8">
        <v>2015</v>
      </c>
      <c r="B8">
        <f>SUM(D8,F8,H8,J8,L8+P8+R8+T8+V8+X8)</f>
        <v>14610</v>
      </c>
      <c r="C8">
        <f>SUM(E8+G8+I8+K8+M8+Q8+S8+U8+W8+Y8)</f>
        <v>51546111.350000001</v>
      </c>
      <c r="D8">
        <v>5803</v>
      </c>
      <c r="E8">
        <v>15155344</v>
      </c>
      <c r="F8">
        <v>543</v>
      </c>
      <c r="G8">
        <v>4275941</v>
      </c>
      <c r="H8">
        <v>3566</v>
      </c>
      <c r="I8">
        <v>15545874</v>
      </c>
      <c r="J8">
        <v>1400</v>
      </c>
      <c r="K8">
        <v>7008910</v>
      </c>
      <c r="L8">
        <v>71</v>
      </c>
      <c r="M8">
        <v>122559.05</v>
      </c>
      <c r="N8">
        <v>2015</v>
      </c>
      <c r="O8">
        <v>2015</v>
      </c>
      <c r="P8">
        <v>312</v>
      </c>
      <c r="Q8">
        <v>1285403.04</v>
      </c>
      <c r="R8">
        <v>2175</v>
      </c>
      <c r="S8">
        <v>5393609.6699999999</v>
      </c>
      <c r="T8">
        <v>10</v>
      </c>
      <c r="U8">
        <v>121036.79</v>
      </c>
      <c r="V8">
        <v>616</v>
      </c>
      <c r="W8">
        <v>2482282.02</v>
      </c>
      <c r="X8">
        <v>114</v>
      </c>
      <c r="Y8">
        <v>155151.78</v>
      </c>
      <c r="Z8">
        <v>2015</v>
      </c>
    </row>
    <row r="9" spans="1:26" x14ac:dyDescent="0.3">
      <c r="A9">
        <v>2016</v>
      </c>
      <c r="B9">
        <f>SUM(D9,F9,H9,J9,L9+P9+R9+T9+V9+X9)</f>
        <v>16058</v>
      </c>
      <c r="C9">
        <f>SUM(E9+G9+I9+K9+M9+Q9+S9+U9+W9+Y9)</f>
        <v>58438763</v>
      </c>
      <c r="D9">
        <v>5760</v>
      </c>
      <c r="E9">
        <v>15093389</v>
      </c>
      <c r="F9">
        <v>789</v>
      </c>
      <c r="G9">
        <v>6148153</v>
      </c>
      <c r="H9">
        <v>4357</v>
      </c>
      <c r="I9">
        <v>18889119</v>
      </c>
      <c r="J9">
        <v>1488</v>
      </c>
      <c r="K9">
        <v>7754023</v>
      </c>
      <c r="L9">
        <v>96</v>
      </c>
      <c r="M9">
        <v>182841</v>
      </c>
      <c r="N9">
        <v>2016</v>
      </c>
      <c r="O9">
        <v>2016</v>
      </c>
      <c r="P9">
        <v>311</v>
      </c>
      <c r="Q9">
        <v>1365464</v>
      </c>
      <c r="R9">
        <v>2371</v>
      </c>
      <c r="S9">
        <v>5961594</v>
      </c>
      <c r="T9">
        <v>11</v>
      </c>
      <c r="U9">
        <v>133189</v>
      </c>
      <c r="V9">
        <v>753</v>
      </c>
      <c r="W9">
        <v>2744666</v>
      </c>
      <c r="X9">
        <v>122</v>
      </c>
      <c r="Y9">
        <v>166325</v>
      </c>
      <c r="Z9">
        <v>2016</v>
      </c>
    </row>
    <row r="10" spans="1:26" x14ac:dyDescent="0.3">
      <c r="A10">
        <v>2017</v>
      </c>
      <c r="B10">
        <v>17951</v>
      </c>
      <c r="C10">
        <v>67897972</v>
      </c>
      <c r="D10">
        <v>5787</v>
      </c>
      <c r="E10">
        <v>15261982</v>
      </c>
      <c r="F10">
        <v>1161</v>
      </c>
      <c r="G10">
        <v>9064821</v>
      </c>
      <c r="H10">
        <v>5409</v>
      </c>
      <c r="I10">
        <v>23494813</v>
      </c>
      <c r="J10">
        <v>1671</v>
      </c>
      <c r="K10">
        <v>8747222</v>
      </c>
      <c r="L10">
        <v>131</v>
      </c>
      <c r="M10">
        <v>242829</v>
      </c>
      <c r="N10">
        <v>2017</v>
      </c>
      <c r="O10">
        <v>2017</v>
      </c>
      <c r="P10">
        <v>321</v>
      </c>
      <c r="Q10">
        <v>1445271</v>
      </c>
      <c r="R10">
        <v>2624</v>
      </c>
      <c r="S10">
        <v>6799882</v>
      </c>
      <c r="T10">
        <v>10</v>
      </c>
      <c r="U10">
        <v>149735</v>
      </c>
      <c r="V10">
        <v>717</v>
      </c>
      <c r="W10">
        <v>2430359</v>
      </c>
      <c r="X10">
        <v>120</v>
      </c>
      <c r="Y10">
        <v>261058</v>
      </c>
      <c r="Z10">
        <v>2017</v>
      </c>
    </row>
    <row r="11" spans="1:26" x14ac:dyDescent="0.3">
      <c r="A11">
        <v>2018</v>
      </c>
      <c r="B11">
        <v>18984</v>
      </c>
      <c r="C11">
        <v>78214809</v>
      </c>
      <c r="D11">
        <v>5767</v>
      </c>
      <c r="E11">
        <v>15383631</v>
      </c>
      <c r="F11">
        <v>1213</v>
      </c>
      <c r="G11">
        <v>11179006</v>
      </c>
      <c r="H11">
        <v>5731</v>
      </c>
      <c r="I11">
        <v>26434301</v>
      </c>
      <c r="J11">
        <v>1839</v>
      </c>
      <c r="K11">
        <v>9891401</v>
      </c>
      <c r="L11">
        <v>140</v>
      </c>
      <c r="M11">
        <v>289771</v>
      </c>
      <c r="N11">
        <v>2018</v>
      </c>
      <c r="O11">
        <v>2018</v>
      </c>
      <c r="P11">
        <v>345</v>
      </c>
      <c r="Q11">
        <v>1584592</v>
      </c>
      <c r="R11">
        <v>2863</v>
      </c>
      <c r="S11">
        <v>7617799</v>
      </c>
      <c r="T11">
        <v>14</v>
      </c>
      <c r="U11">
        <v>219471</v>
      </c>
      <c r="V11">
        <v>975</v>
      </c>
      <c r="W11">
        <v>5412234</v>
      </c>
      <c r="X11">
        <v>97</v>
      </c>
      <c r="Y11">
        <v>202603</v>
      </c>
      <c r="Z11">
        <v>2018</v>
      </c>
    </row>
    <row r="12" spans="1:26" x14ac:dyDescent="0.3">
      <c r="A12">
        <v>2019</v>
      </c>
      <c r="B12">
        <v>21055</v>
      </c>
      <c r="C12">
        <v>86970882</v>
      </c>
      <c r="D12">
        <v>5733</v>
      </c>
      <c r="E12">
        <v>15531159</v>
      </c>
      <c r="F12">
        <v>1679</v>
      </c>
      <c r="G12">
        <v>13652931</v>
      </c>
      <c r="H12">
        <v>6714</v>
      </c>
      <c r="I12">
        <v>29460172</v>
      </c>
      <c r="J12">
        <v>2058</v>
      </c>
      <c r="K12">
        <v>11371481</v>
      </c>
      <c r="L12">
        <v>173</v>
      </c>
      <c r="M12">
        <v>343528</v>
      </c>
      <c r="N12">
        <v>2019</v>
      </c>
      <c r="O12">
        <v>2019</v>
      </c>
      <c r="P12">
        <v>350</v>
      </c>
      <c r="Q12">
        <v>1654322</v>
      </c>
      <c r="R12">
        <v>3123</v>
      </c>
      <c r="S12">
        <v>8465774</v>
      </c>
      <c r="T12">
        <v>7</v>
      </c>
      <c r="U12">
        <v>98452</v>
      </c>
      <c r="V12">
        <v>1140</v>
      </c>
      <c r="W12">
        <v>6232623</v>
      </c>
      <c r="X12">
        <v>78</v>
      </c>
      <c r="Y12">
        <v>160440</v>
      </c>
      <c r="Z12">
        <v>2019</v>
      </c>
    </row>
    <row r="13" spans="1:26" x14ac:dyDescent="0.3">
      <c r="A13">
        <v>2020</v>
      </c>
      <c r="B13">
        <v>23201</v>
      </c>
      <c r="C13">
        <v>99840978</v>
      </c>
      <c r="D13">
        <v>5673</v>
      </c>
      <c r="E13">
        <v>15427239</v>
      </c>
      <c r="F13">
        <v>2361</v>
      </c>
      <c r="G13">
        <v>19667219</v>
      </c>
      <c r="H13">
        <v>7860</v>
      </c>
      <c r="I13">
        <v>34425063</v>
      </c>
      <c r="J13">
        <v>2257</v>
      </c>
      <c r="K13">
        <v>12919532</v>
      </c>
      <c r="L13">
        <v>199</v>
      </c>
      <c r="M13">
        <v>424614</v>
      </c>
      <c r="N13">
        <v>2020</v>
      </c>
      <c r="O13">
        <v>2020</v>
      </c>
      <c r="P13">
        <v>358</v>
      </c>
      <c r="Q13">
        <v>1617265</v>
      </c>
      <c r="R13">
        <v>3359</v>
      </c>
      <c r="S13">
        <v>9356390</v>
      </c>
      <c r="T13">
        <v>15</v>
      </c>
      <c r="U13">
        <v>209252</v>
      </c>
      <c r="V13">
        <v>1025</v>
      </c>
      <c r="W13">
        <v>5497325</v>
      </c>
      <c r="X13">
        <v>94</v>
      </c>
      <c r="Y13">
        <v>297079</v>
      </c>
      <c r="Z13">
        <v>2020</v>
      </c>
    </row>
    <row r="14" spans="1:26" x14ac:dyDescent="0.3">
      <c r="A14">
        <v>2021</v>
      </c>
      <c r="B14">
        <v>25904</v>
      </c>
      <c r="C14">
        <v>116817205</v>
      </c>
      <c r="D14">
        <v>5639</v>
      </c>
      <c r="E14">
        <v>15253663</v>
      </c>
      <c r="F14">
        <v>3083</v>
      </c>
      <c r="G14">
        <v>27041147</v>
      </c>
      <c r="H14">
        <v>9220</v>
      </c>
      <c r="I14">
        <v>40619804</v>
      </c>
      <c r="J14">
        <v>2427</v>
      </c>
      <c r="K14">
        <v>14424657</v>
      </c>
      <c r="L14">
        <v>268</v>
      </c>
      <c r="M14">
        <v>566370</v>
      </c>
      <c r="N14">
        <v>2021</v>
      </c>
      <c r="O14">
        <v>2021</v>
      </c>
      <c r="P14">
        <v>377</v>
      </c>
      <c r="Q14">
        <v>1755842</v>
      </c>
      <c r="R14">
        <v>3681</v>
      </c>
      <c r="S14">
        <v>10341041</v>
      </c>
      <c r="T14">
        <v>17</v>
      </c>
      <c r="U14">
        <v>317380</v>
      </c>
      <c r="V14">
        <v>1044</v>
      </c>
      <c r="W14">
        <v>6109271</v>
      </c>
      <c r="X14">
        <v>148</v>
      </c>
      <c r="Y14">
        <v>388030</v>
      </c>
      <c r="Z14">
        <v>2021</v>
      </c>
    </row>
    <row r="15" spans="1:26" x14ac:dyDescent="0.3">
      <c r="A15">
        <v>2022</v>
      </c>
      <c r="B15">
        <v>29236</v>
      </c>
      <c r="C15">
        <v>139256926</v>
      </c>
      <c r="D15">
        <v>5531</v>
      </c>
      <c r="E15">
        <v>15246917</v>
      </c>
      <c r="F15">
        <v>4042</v>
      </c>
      <c r="G15">
        <v>37033916</v>
      </c>
      <c r="H15">
        <v>10865</v>
      </c>
      <c r="I15">
        <v>48690967</v>
      </c>
      <c r="J15">
        <v>2670</v>
      </c>
      <c r="K15">
        <v>16215740</v>
      </c>
      <c r="L15">
        <v>354</v>
      </c>
      <c r="M15">
        <v>816303</v>
      </c>
      <c r="N15">
        <v>2022</v>
      </c>
      <c r="O15">
        <v>2022</v>
      </c>
      <c r="P15">
        <v>382</v>
      </c>
      <c r="Q15">
        <v>1919152</v>
      </c>
      <c r="R15">
        <v>4057</v>
      </c>
      <c r="S15">
        <v>11781805</v>
      </c>
      <c r="T15">
        <v>17</v>
      </c>
      <c r="U15">
        <v>307580</v>
      </c>
      <c r="V15">
        <v>1179</v>
      </c>
      <c r="W15">
        <v>6875047</v>
      </c>
      <c r="X15">
        <v>139</v>
      </c>
      <c r="Y15">
        <v>369499</v>
      </c>
      <c r="Z15">
        <v>2022</v>
      </c>
    </row>
    <row r="16" spans="1:26" x14ac:dyDescent="0.3">
      <c r="A16">
        <v>2023</v>
      </c>
      <c r="B16">
        <v>31358</v>
      </c>
      <c r="C16">
        <v>167927703</v>
      </c>
      <c r="D16">
        <v>5504</v>
      </c>
      <c r="E16">
        <v>15881132</v>
      </c>
      <c r="F16">
        <v>4362</v>
      </c>
      <c r="G16">
        <v>47349359</v>
      </c>
      <c r="H16">
        <v>11833</v>
      </c>
      <c r="I16">
        <v>58370808</v>
      </c>
      <c r="J16">
        <v>3230</v>
      </c>
      <c r="K16">
        <v>21180996</v>
      </c>
      <c r="L16">
        <v>430</v>
      </c>
      <c r="M16">
        <v>1146947</v>
      </c>
      <c r="N16">
        <v>2023</v>
      </c>
      <c r="O16">
        <v>2023</v>
      </c>
      <c r="P16">
        <v>404</v>
      </c>
      <c r="Q16">
        <v>2101060</v>
      </c>
      <c r="R16">
        <v>4460</v>
      </c>
      <c r="S16">
        <v>13760862</v>
      </c>
      <c r="T16">
        <v>14</v>
      </c>
      <c r="U16">
        <v>274441</v>
      </c>
      <c r="V16">
        <v>971</v>
      </c>
      <c r="W16">
        <v>7360606</v>
      </c>
      <c r="X16">
        <v>150</v>
      </c>
      <c r="Y16">
        <v>501491</v>
      </c>
      <c r="Z16">
        <v>2023</v>
      </c>
    </row>
    <row r="17" spans="1:26" x14ac:dyDescent="0.3">
      <c r="A17" t="s">
        <v>32</v>
      </c>
      <c r="N17" t="s">
        <v>33</v>
      </c>
      <c r="O17" t="s">
        <v>32</v>
      </c>
      <c r="Z17" t="s">
        <v>33</v>
      </c>
    </row>
  </sheetData>
  <phoneticPr fontId="18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22"/>
  <sheetViews>
    <sheetView workbookViewId="0"/>
  </sheetViews>
  <sheetFormatPr defaultRowHeight="16.5" x14ac:dyDescent="0.3"/>
  <sheetData>
    <row r="2" spans="1:26" x14ac:dyDescent="0.3">
      <c r="A2" t="s">
        <v>37</v>
      </c>
      <c r="P2" t="s">
        <v>38</v>
      </c>
    </row>
    <row r="3" spans="1:26" x14ac:dyDescent="0.3">
      <c r="A3" t="s">
        <v>2</v>
      </c>
      <c r="Z3" t="s">
        <v>39</v>
      </c>
    </row>
    <row r="4" spans="1:26" x14ac:dyDescent="0.3">
      <c r="A4" t="s">
        <v>40</v>
      </c>
      <c r="B4" t="s">
        <v>41</v>
      </c>
      <c r="C4" t="s">
        <v>42</v>
      </c>
      <c r="E4" t="s">
        <v>43</v>
      </c>
      <c r="H4" t="s">
        <v>44</v>
      </c>
      <c r="J4" t="s">
        <v>45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  <c r="V4" t="s">
        <v>12</v>
      </c>
      <c r="W4" t="s">
        <v>51</v>
      </c>
      <c r="X4" t="s">
        <v>52</v>
      </c>
      <c r="Y4" t="s">
        <v>53</v>
      </c>
    </row>
    <row r="5" spans="1:26" x14ac:dyDescent="0.3">
      <c r="C5" t="s">
        <v>54</v>
      </c>
      <c r="D5" t="s">
        <v>55</v>
      </c>
      <c r="E5" t="s">
        <v>56</v>
      </c>
      <c r="F5" t="s">
        <v>57</v>
      </c>
      <c r="G5" t="s">
        <v>58</v>
      </c>
      <c r="H5" t="s">
        <v>59</v>
      </c>
      <c r="I5" t="s">
        <v>58</v>
      </c>
      <c r="J5" t="s">
        <v>59</v>
      </c>
      <c r="K5" t="s">
        <v>58</v>
      </c>
      <c r="P5" t="s">
        <v>60</v>
      </c>
      <c r="Q5" t="s">
        <v>61</v>
      </c>
      <c r="R5" t="s">
        <v>62</v>
      </c>
      <c r="S5" t="s">
        <v>63</v>
      </c>
      <c r="T5" t="s">
        <v>64</v>
      </c>
      <c r="U5" t="s">
        <v>65</v>
      </c>
      <c r="Z5" t="s">
        <v>66</v>
      </c>
    </row>
    <row r="6" spans="1:26" x14ac:dyDescent="0.3">
      <c r="F6" t="s">
        <v>67</v>
      </c>
      <c r="G6" t="s">
        <v>68</v>
      </c>
      <c r="I6" t="s">
        <v>68</v>
      </c>
      <c r="J6" t="s">
        <v>69</v>
      </c>
      <c r="K6" t="s">
        <v>68</v>
      </c>
      <c r="O6" t="s">
        <v>70</v>
      </c>
      <c r="U6" t="s">
        <v>71</v>
      </c>
      <c r="X6" t="s">
        <v>72</v>
      </c>
    </row>
    <row r="7" spans="1:26" x14ac:dyDescent="0.3">
      <c r="C7" t="s">
        <v>73</v>
      </c>
      <c r="D7" t="s">
        <v>74</v>
      </c>
      <c r="E7" t="s">
        <v>75</v>
      </c>
      <c r="F7" t="s">
        <v>20</v>
      </c>
      <c r="G7" t="s">
        <v>76</v>
      </c>
      <c r="H7" t="s">
        <v>77</v>
      </c>
      <c r="I7" t="s">
        <v>76</v>
      </c>
      <c r="J7" t="s">
        <v>78</v>
      </c>
      <c r="K7" t="s">
        <v>79</v>
      </c>
      <c r="O7" t="s">
        <v>80</v>
      </c>
      <c r="P7" t="s">
        <v>81</v>
      </c>
      <c r="Q7" t="s">
        <v>82</v>
      </c>
      <c r="R7" t="s">
        <v>77</v>
      </c>
      <c r="S7" t="s">
        <v>83</v>
      </c>
      <c r="T7" t="s">
        <v>84</v>
      </c>
      <c r="V7" t="s">
        <v>85</v>
      </c>
      <c r="W7" t="s">
        <v>68</v>
      </c>
      <c r="X7" t="s">
        <v>70</v>
      </c>
    </row>
    <row r="8" spans="1:26" x14ac:dyDescent="0.3">
      <c r="B8" t="s">
        <v>16</v>
      </c>
      <c r="C8" t="s">
        <v>86</v>
      </c>
      <c r="D8" t="s">
        <v>87</v>
      </c>
      <c r="E8" t="s">
        <v>88</v>
      </c>
      <c r="F8" t="s">
        <v>88</v>
      </c>
      <c r="G8" t="s">
        <v>89</v>
      </c>
      <c r="H8" t="s">
        <v>88</v>
      </c>
      <c r="I8" t="s">
        <v>90</v>
      </c>
      <c r="J8" t="s">
        <v>88</v>
      </c>
      <c r="K8" t="s">
        <v>91</v>
      </c>
      <c r="L8" t="s">
        <v>25</v>
      </c>
      <c r="M8" t="s">
        <v>27</v>
      </c>
      <c r="N8" t="s">
        <v>92</v>
      </c>
      <c r="P8" t="s">
        <v>29</v>
      </c>
      <c r="Q8" t="s">
        <v>93</v>
      </c>
      <c r="R8" t="s">
        <v>94</v>
      </c>
      <c r="S8" t="s">
        <v>95</v>
      </c>
      <c r="T8" t="s">
        <v>95</v>
      </c>
      <c r="V8" t="s">
        <v>96</v>
      </c>
      <c r="W8" t="s">
        <v>97</v>
      </c>
      <c r="X8" t="s">
        <v>98</v>
      </c>
      <c r="Y8" t="s">
        <v>99</v>
      </c>
    </row>
    <row r="9" spans="1:26" x14ac:dyDescent="0.3">
      <c r="A9" t="s">
        <v>100</v>
      </c>
      <c r="B9">
        <v>45</v>
      </c>
      <c r="C9" t="s">
        <v>101</v>
      </c>
      <c r="D9" t="s">
        <v>101</v>
      </c>
      <c r="E9" t="s">
        <v>101</v>
      </c>
      <c r="F9" t="s">
        <v>101</v>
      </c>
      <c r="G9">
        <v>3</v>
      </c>
      <c r="H9" t="s">
        <v>101</v>
      </c>
      <c r="I9">
        <v>1</v>
      </c>
      <c r="J9" t="s">
        <v>101</v>
      </c>
      <c r="K9">
        <v>2</v>
      </c>
      <c r="L9">
        <v>1</v>
      </c>
      <c r="M9">
        <v>13</v>
      </c>
      <c r="N9">
        <v>1</v>
      </c>
      <c r="O9" t="s">
        <v>101</v>
      </c>
      <c r="P9">
        <v>1</v>
      </c>
      <c r="Q9">
        <v>2</v>
      </c>
      <c r="R9">
        <v>4</v>
      </c>
      <c r="S9">
        <v>1</v>
      </c>
      <c r="T9" t="s">
        <v>101</v>
      </c>
      <c r="V9">
        <v>3</v>
      </c>
      <c r="W9">
        <v>3</v>
      </c>
      <c r="X9">
        <v>8</v>
      </c>
      <c r="Y9">
        <v>2</v>
      </c>
      <c r="Z9" t="s">
        <v>100</v>
      </c>
    </row>
    <row r="10" spans="1:26" x14ac:dyDescent="0.3">
      <c r="A10" t="s">
        <v>102</v>
      </c>
      <c r="B10">
        <v>51</v>
      </c>
      <c r="C10" t="s">
        <v>101</v>
      </c>
      <c r="D10" t="s">
        <v>101</v>
      </c>
      <c r="E10" t="s">
        <v>101</v>
      </c>
      <c r="F10" t="s">
        <v>101</v>
      </c>
      <c r="G10">
        <v>3</v>
      </c>
      <c r="H10" t="s">
        <v>101</v>
      </c>
      <c r="I10">
        <v>1</v>
      </c>
      <c r="J10" t="s">
        <v>101</v>
      </c>
      <c r="K10">
        <v>2</v>
      </c>
      <c r="L10">
        <v>1</v>
      </c>
      <c r="M10">
        <v>17</v>
      </c>
      <c r="N10">
        <v>2</v>
      </c>
      <c r="O10" t="s">
        <v>101</v>
      </c>
      <c r="P10">
        <v>1</v>
      </c>
      <c r="Q10">
        <v>2</v>
      </c>
      <c r="R10">
        <v>4</v>
      </c>
      <c r="S10">
        <v>1</v>
      </c>
      <c r="T10" t="s">
        <v>101</v>
      </c>
      <c r="V10">
        <v>2</v>
      </c>
      <c r="W10">
        <v>2</v>
      </c>
      <c r="X10">
        <v>12</v>
      </c>
      <c r="Y10">
        <v>1</v>
      </c>
      <c r="Z10" t="s">
        <v>102</v>
      </c>
    </row>
    <row r="11" spans="1:26" x14ac:dyDescent="0.3">
      <c r="A11" t="s">
        <v>103</v>
      </c>
      <c r="B11">
        <v>51</v>
      </c>
      <c r="C11" t="s">
        <v>101</v>
      </c>
      <c r="D11" t="s">
        <v>101</v>
      </c>
      <c r="E11" t="s">
        <v>101</v>
      </c>
      <c r="F11" t="s">
        <v>101</v>
      </c>
      <c r="G11">
        <v>2</v>
      </c>
      <c r="H11" t="s">
        <v>101</v>
      </c>
      <c r="I11">
        <v>1</v>
      </c>
      <c r="J11" t="s">
        <v>101</v>
      </c>
      <c r="K11">
        <v>2</v>
      </c>
      <c r="L11">
        <v>1</v>
      </c>
      <c r="M11">
        <v>16</v>
      </c>
      <c r="N11">
        <v>2</v>
      </c>
      <c r="O11" t="s">
        <v>101</v>
      </c>
      <c r="P11">
        <v>2</v>
      </c>
      <c r="Q11">
        <v>2</v>
      </c>
      <c r="R11">
        <v>5</v>
      </c>
      <c r="S11">
        <v>1</v>
      </c>
      <c r="T11" t="s">
        <v>101</v>
      </c>
      <c r="V11">
        <v>1</v>
      </c>
      <c r="W11">
        <v>2</v>
      </c>
      <c r="X11">
        <v>13</v>
      </c>
      <c r="Y11">
        <v>1</v>
      </c>
      <c r="Z11" t="s">
        <v>103</v>
      </c>
    </row>
    <row r="12" spans="1:26" x14ac:dyDescent="0.3">
      <c r="A12" t="s">
        <v>104</v>
      </c>
      <c r="B12">
        <v>45</v>
      </c>
      <c r="C12" t="s">
        <v>101</v>
      </c>
      <c r="D12" t="s">
        <v>101</v>
      </c>
      <c r="E12" t="s">
        <v>101</v>
      </c>
      <c r="F12" t="s">
        <v>101</v>
      </c>
      <c r="G12">
        <v>1</v>
      </c>
      <c r="H12" t="s">
        <v>101</v>
      </c>
      <c r="I12">
        <v>1</v>
      </c>
      <c r="J12" t="s">
        <v>101</v>
      </c>
      <c r="K12">
        <v>1</v>
      </c>
      <c r="L12">
        <v>1</v>
      </c>
      <c r="M12">
        <v>11</v>
      </c>
      <c r="N12">
        <v>1</v>
      </c>
      <c r="O12" t="s">
        <v>101</v>
      </c>
      <c r="P12">
        <v>2</v>
      </c>
      <c r="Q12">
        <v>2</v>
      </c>
      <c r="R12">
        <v>4</v>
      </c>
      <c r="S12">
        <v>1</v>
      </c>
      <c r="T12" t="s">
        <v>101</v>
      </c>
      <c r="V12">
        <v>0</v>
      </c>
      <c r="W12">
        <v>2</v>
      </c>
      <c r="X12">
        <v>17</v>
      </c>
      <c r="Y12">
        <v>1</v>
      </c>
      <c r="Z12" t="s">
        <v>104</v>
      </c>
    </row>
    <row r="13" spans="1:26" x14ac:dyDescent="0.3">
      <c r="A13" t="s">
        <v>105</v>
      </c>
      <c r="B13">
        <v>60</v>
      </c>
      <c r="C13" t="s">
        <v>101</v>
      </c>
      <c r="D13" t="s">
        <v>101</v>
      </c>
      <c r="E13" t="s">
        <v>101</v>
      </c>
      <c r="F13" t="s">
        <v>101</v>
      </c>
      <c r="G13">
        <v>1</v>
      </c>
      <c r="H13" t="s">
        <v>101</v>
      </c>
      <c r="I13">
        <v>1</v>
      </c>
      <c r="J13" t="s">
        <v>101</v>
      </c>
      <c r="K13">
        <v>1</v>
      </c>
      <c r="L13">
        <v>1</v>
      </c>
      <c r="M13">
        <v>21</v>
      </c>
      <c r="N13">
        <v>2</v>
      </c>
      <c r="O13" t="s">
        <v>101</v>
      </c>
      <c r="P13">
        <v>2</v>
      </c>
      <c r="Q13">
        <v>3</v>
      </c>
      <c r="R13">
        <v>4</v>
      </c>
      <c r="S13">
        <v>1</v>
      </c>
      <c r="T13" t="s">
        <v>101</v>
      </c>
      <c r="V13">
        <v>0</v>
      </c>
      <c r="W13">
        <v>1</v>
      </c>
      <c r="X13">
        <v>21</v>
      </c>
      <c r="Y13">
        <v>1</v>
      </c>
      <c r="Z13" t="s">
        <v>105</v>
      </c>
    </row>
    <row r="14" spans="1:26" x14ac:dyDescent="0.3">
      <c r="A14">
        <v>2019</v>
      </c>
      <c r="B14">
        <v>70</v>
      </c>
      <c r="C14">
        <v>0</v>
      </c>
      <c r="D14">
        <v>1</v>
      </c>
      <c r="E14">
        <v>0</v>
      </c>
      <c r="F14">
        <v>1</v>
      </c>
      <c r="G14">
        <v>2</v>
      </c>
      <c r="H14">
        <v>1</v>
      </c>
      <c r="I14">
        <v>0</v>
      </c>
      <c r="J14">
        <v>1</v>
      </c>
      <c r="K14">
        <v>2</v>
      </c>
      <c r="L14">
        <v>1</v>
      </c>
      <c r="M14">
        <v>24</v>
      </c>
      <c r="N14">
        <v>5</v>
      </c>
      <c r="O14" t="s">
        <v>101</v>
      </c>
      <c r="P14">
        <v>4</v>
      </c>
      <c r="Q14">
        <v>6</v>
      </c>
      <c r="R14">
        <v>8</v>
      </c>
      <c r="S14">
        <v>1</v>
      </c>
      <c r="T14" t="s">
        <v>101</v>
      </c>
      <c r="V14">
        <v>2</v>
      </c>
      <c r="W14">
        <v>1</v>
      </c>
      <c r="X14">
        <v>9</v>
      </c>
      <c r="Y14">
        <v>1</v>
      </c>
      <c r="Z14">
        <v>2019</v>
      </c>
    </row>
    <row r="15" spans="1:26" x14ac:dyDescent="0.3">
      <c r="A15">
        <v>2020</v>
      </c>
      <c r="B15">
        <v>119</v>
      </c>
      <c r="C15">
        <v>0</v>
      </c>
      <c r="D15">
        <v>1</v>
      </c>
      <c r="E15">
        <v>0</v>
      </c>
      <c r="F15">
        <v>2</v>
      </c>
      <c r="G15">
        <v>3</v>
      </c>
      <c r="H15">
        <v>1</v>
      </c>
      <c r="I15">
        <v>2</v>
      </c>
      <c r="J15">
        <v>1</v>
      </c>
      <c r="K15">
        <v>4</v>
      </c>
      <c r="L15">
        <v>1</v>
      </c>
      <c r="M15">
        <v>46</v>
      </c>
      <c r="N15">
        <v>8</v>
      </c>
      <c r="O15" t="s">
        <v>101</v>
      </c>
      <c r="P15">
        <v>4</v>
      </c>
      <c r="Q15">
        <v>6</v>
      </c>
      <c r="R15">
        <v>11</v>
      </c>
      <c r="S15">
        <v>5</v>
      </c>
      <c r="T15" t="s">
        <v>101</v>
      </c>
      <c r="V15">
        <v>1</v>
      </c>
      <c r="W15">
        <v>1</v>
      </c>
      <c r="X15">
        <v>9</v>
      </c>
      <c r="Y15">
        <v>13</v>
      </c>
      <c r="Z15">
        <v>2020</v>
      </c>
    </row>
    <row r="16" spans="1:26" x14ac:dyDescent="0.3">
      <c r="A16">
        <v>2021</v>
      </c>
      <c r="B16">
        <v>140</v>
      </c>
      <c r="C16">
        <v>0</v>
      </c>
      <c r="D16">
        <v>1</v>
      </c>
      <c r="E16">
        <v>0</v>
      </c>
      <c r="F16">
        <v>4</v>
      </c>
      <c r="G16">
        <v>1</v>
      </c>
      <c r="H16">
        <v>1</v>
      </c>
      <c r="I16">
        <v>0</v>
      </c>
      <c r="J16">
        <v>1</v>
      </c>
      <c r="K16">
        <v>2</v>
      </c>
      <c r="L16">
        <v>1</v>
      </c>
      <c r="M16">
        <v>51</v>
      </c>
      <c r="N16">
        <v>9</v>
      </c>
      <c r="O16" t="s">
        <v>101</v>
      </c>
      <c r="P16">
        <v>3</v>
      </c>
      <c r="Q16">
        <v>7</v>
      </c>
      <c r="R16">
        <v>12</v>
      </c>
      <c r="S16">
        <v>3</v>
      </c>
      <c r="T16">
        <v>2</v>
      </c>
      <c r="V16">
        <v>3</v>
      </c>
      <c r="W16">
        <v>0</v>
      </c>
      <c r="X16">
        <v>15</v>
      </c>
      <c r="Y16">
        <v>24</v>
      </c>
      <c r="Z16">
        <v>2021</v>
      </c>
    </row>
    <row r="17" spans="1:26" x14ac:dyDescent="0.3">
      <c r="A17">
        <v>2022</v>
      </c>
      <c r="B17">
        <v>90</v>
      </c>
      <c r="C17">
        <v>0</v>
      </c>
      <c r="D17">
        <v>1</v>
      </c>
      <c r="E17">
        <v>0</v>
      </c>
      <c r="F17">
        <v>2</v>
      </c>
      <c r="G17">
        <v>3</v>
      </c>
      <c r="H17">
        <v>1</v>
      </c>
      <c r="I17">
        <v>2</v>
      </c>
      <c r="J17">
        <v>1</v>
      </c>
      <c r="K17">
        <v>4</v>
      </c>
      <c r="L17">
        <v>1</v>
      </c>
      <c r="M17">
        <v>21</v>
      </c>
      <c r="N17">
        <v>11</v>
      </c>
      <c r="O17">
        <v>0</v>
      </c>
      <c r="P17">
        <v>4</v>
      </c>
      <c r="Q17">
        <v>5</v>
      </c>
      <c r="R17">
        <v>9</v>
      </c>
      <c r="S17">
        <v>3</v>
      </c>
      <c r="T17">
        <v>1</v>
      </c>
      <c r="V17">
        <v>2</v>
      </c>
      <c r="W17">
        <v>1</v>
      </c>
      <c r="X17">
        <v>13</v>
      </c>
      <c r="Y17">
        <v>5</v>
      </c>
      <c r="Z17">
        <v>2022</v>
      </c>
    </row>
    <row r="18" spans="1:26" x14ac:dyDescent="0.3">
      <c r="A18">
        <v>2023</v>
      </c>
      <c r="B18">
        <v>104</v>
      </c>
      <c r="C18">
        <v>0</v>
      </c>
      <c r="D18">
        <v>1</v>
      </c>
      <c r="E18">
        <v>0</v>
      </c>
      <c r="F18">
        <v>2</v>
      </c>
      <c r="G18">
        <v>1</v>
      </c>
      <c r="H18">
        <v>1</v>
      </c>
      <c r="I18">
        <v>0</v>
      </c>
      <c r="J18">
        <v>1</v>
      </c>
      <c r="K18">
        <v>2</v>
      </c>
      <c r="L18">
        <v>1</v>
      </c>
      <c r="M18">
        <v>39</v>
      </c>
      <c r="N18">
        <v>8</v>
      </c>
      <c r="O18">
        <v>4</v>
      </c>
      <c r="P18">
        <v>3</v>
      </c>
      <c r="Q18">
        <v>5</v>
      </c>
      <c r="R18">
        <v>11</v>
      </c>
      <c r="S18">
        <v>1</v>
      </c>
      <c r="T18">
        <v>0</v>
      </c>
      <c r="U18">
        <v>0</v>
      </c>
      <c r="V18">
        <v>2</v>
      </c>
      <c r="W18">
        <v>0</v>
      </c>
      <c r="X18">
        <v>17</v>
      </c>
      <c r="Y18">
        <v>5</v>
      </c>
      <c r="Z18">
        <v>2023</v>
      </c>
    </row>
    <row r="19" spans="1:26" x14ac:dyDescent="0.3">
      <c r="A19" t="s">
        <v>106</v>
      </c>
      <c r="Z19" t="s">
        <v>33</v>
      </c>
    </row>
    <row r="20" spans="1:26" x14ac:dyDescent="0.3">
      <c r="A20" t="s">
        <v>107</v>
      </c>
    </row>
    <row r="21" spans="1:26" x14ac:dyDescent="0.3">
      <c r="A21" t="s">
        <v>108</v>
      </c>
    </row>
    <row r="22" spans="1:26" x14ac:dyDescent="0.3">
      <c r="A22" t="s">
        <v>32</v>
      </c>
    </row>
  </sheetData>
  <phoneticPr fontId="18" type="noConversion"/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9"/>
  <sheetViews>
    <sheetView workbookViewId="0"/>
  </sheetViews>
  <sheetFormatPr defaultRowHeight="16.5" x14ac:dyDescent="0.3"/>
  <sheetData>
    <row r="1" spans="1:35" x14ac:dyDescent="0.3">
      <c r="A1" t="s">
        <v>739</v>
      </c>
      <c r="I1" t="s">
        <v>740</v>
      </c>
      <c r="O1" t="s">
        <v>741</v>
      </c>
      <c r="X1" t="s">
        <v>742</v>
      </c>
    </row>
    <row r="2" spans="1:35" x14ac:dyDescent="0.3">
      <c r="A2" t="s">
        <v>2</v>
      </c>
      <c r="N2" t="s">
        <v>3</v>
      </c>
      <c r="O2" t="s">
        <v>2</v>
      </c>
      <c r="AI2" t="s">
        <v>3</v>
      </c>
    </row>
    <row r="3" spans="1:35" x14ac:dyDescent="0.3">
      <c r="A3" t="s">
        <v>190</v>
      </c>
      <c r="B3" t="s">
        <v>743</v>
      </c>
      <c r="E3" t="s">
        <v>744</v>
      </c>
      <c r="I3" t="s">
        <v>745</v>
      </c>
      <c r="N3" t="s">
        <v>113</v>
      </c>
      <c r="O3" t="s">
        <v>190</v>
      </c>
      <c r="P3" t="s">
        <v>746</v>
      </c>
      <c r="AA3" t="s">
        <v>747</v>
      </c>
      <c r="AI3" t="s">
        <v>113</v>
      </c>
    </row>
    <row r="4" spans="1:35" x14ac:dyDescent="0.3">
      <c r="C4" t="s">
        <v>532</v>
      </c>
      <c r="D4" t="s">
        <v>533</v>
      </c>
      <c r="E4" t="s">
        <v>130</v>
      </c>
      <c r="F4" t="s">
        <v>748</v>
      </c>
      <c r="G4" t="s">
        <v>749</v>
      </c>
      <c r="H4" t="s">
        <v>750</v>
      </c>
      <c r="I4" t="s">
        <v>751</v>
      </c>
      <c r="J4" t="s">
        <v>752</v>
      </c>
      <c r="K4" t="s">
        <v>753</v>
      </c>
      <c r="L4" t="s">
        <v>754</v>
      </c>
      <c r="M4" t="s">
        <v>755</v>
      </c>
      <c r="Q4" t="s">
        <v>756</v>
      </c>
      <c r="R4" t="s">
        <v>757</v>
      </c>
      <c r="V4" t="s">
        <v>758</v>
      </c>
      <c r="W4" t="s">
        <v>759</v>
      </c>
      <c r="X4" t="s">
        <v>760</v>
      </c>
      <c r="Y4" t="s">
        <v>761</v>
      </c>
      <c r="Z4" t="s">
        <v>762</v>
      </c>
      <c r="AA4" t="s">
        <v>193</v>
      </c>
      <c r="AB4" t="s">
        <v>763</v>
      </c>
      <c r="AC4" t="s">
        <v>764</v>
      </c>
      <c r="AD4" t="s">
        <v>765</v>
      </c>
      <c r="AE4" t="s">
        <v>766</v>
      </c>
      <c r="AF4" t="s">
        <v>767</v>
      </c>
      <c r="AG4" t="s">
        <v>768</v>
      </c>
      <c r="AH4" t="s">
        <v>769</v>
      </c>
    </row>
    <row r="5" spans="1:35" x14ac:dyDescent="0.3">
      <c r="C5" t="s">
        <v>541</v>
      </c>
      <c r="D5" t="s">
        <v>542</v>
      </c>
      <c r="F5" t="s">
        <v>770</v>
      </c>
      <c r="G5" t="s">
        <v>771</v>
      </c>
      <c r="H5" t="s">
        <v>772</v>
      </c>
      <c r="I5" t="s">
        <v>773</v>
      </c>
      <c r="J5" t="s">
        <v>774</v>
      </c>
      <c r="K5" t="s">
        <v>775</v>
      </c>
      <c r="L5" t="s">
        <v>776</v>
      </c>
      <c r="M5" t="s">
        <v>777</v>
      </c>
      <c r="Q5" t="s">
        <v>778</v>
      </c>
      <c r="R5" t="s">
        <v>779</v>
      </c>
      <c r="S5" t="s">
        <v>780</v>
      </c>
      <c r="T5" t="s">
        <v>781</v>
      </c>
      <c r="U5" t="s">
        <v>782</v>
      </c>
      <c r="V5" t="s">
        <v>783</v>
      </c>
      <c r="W5" t="s">
        <v>773</v>
      </c>
      <c r="X5" t="s">
        <v>784</v>
      </c>
      <c r="Y5" t="s">
        <v>785</v>
      </c>
      <c r="Z5" t="s">
        <v>777</v>
      </c>
      <c r="AA5" t="s">
        <v>16</v>
      </c>
      <c r="AB5" t="s">
        <v>786</v>
      </c>
      <c r="AC5" t="s">
        <v>787</v>
      </c>
      <c r="AD5" t="s">
        <v>788</v>
      </c>
      <c r="AE5" t="s">
        <v>789</v>
      </c>
      <c r="AF5" t="s">
        <v>790</v>
      </c>
      <c r="AG5" t="s">
        <v>791</v>
      </c>
      <c r="AH5" t="s">
        <v>792</v>
      </c>
    </row>
    <row r="6" spans="1:35" x14ac:dyDescent="0.3">
      <c r="R6" t="s">
        <v>793</v>
      </c>
      <c r="S6" t="s">
        <v>794</v>
      </c>
      <c r="T6" t="s">
        <v>795</v>
      </c>
      <c r="U6" t="s">
        <v>99</v>
      </c>
    </row>
    <row r="7" spans="1:35" x14ac:dyDescent="0.3">
      <c r="A7">
        <v>2014</v>
      </c>
      <c r="B7">
        <f>SUM(C7:D7)</f>
        <v>1354</v>
      </c>
      <c r="C7">
        <v>979</v>
      </c>
      <c r="D7">
        <v>375</v>
      </c>
      <c r="E7">
        <f>SUM(F7:M7)</f>
        <v>771</v>
      </c>
      <c r="F7">
        <v>0</v>
      </c>
      <c r="G7">
        <v>428</v>
      </c>
      <c r="H7">
        <v>332</v>
      </c>
      <c r="I7">
        <v>1</v>
      </c>
      <c r="J7">
        <v>1</v>
      </c>
      <c r="K7">
        <v>9</v>
      </c>
      <c r="L7">
        <v>0</v>
      </c>
      <c r="M7">
        <v>0</v>
      </c>
      <c r="N7">
        <v>2014</v>
      </c>
      <c r="O7">
        <v>2014</v>
      </c>
      <c r="P7">
        <f>SUM(Q7:Z7)</f>
        <v>556</v>
      </c>
      <c r="Q7">
        <v>8</v>
      </c>
      <c r="R7">
        <v>173</v>
      </c>
      <c r="S7">
        <v>175</v>
      </c>
      <c r="T7">
        <v>30</v>
      </c>
      <c r="U7" t="s">
        <v>101</v>
      </c>
      <c r="V7">
        <v>154</v>
      </c>
      <c r="W7">
        <v>0</v>
      </c>
      <c r="X7">
        <v>1</v>
      </c>
      <c r="Y7">
        <v>15</v>
      </c>
      <c r="Z7">
        <v>0</v>
      </c>
      <c r="AA7">
        <f>SUM(AB7:AE7)</f>
        <v>27</v>
      </c>
      <c r="AB7">
        <v>0</v>
      </c>
      <c r="AC7">
        <v>8</v>
      </c>
      <c r="AD7">
        <v>3</v>
      </c>
      <c r="AE7">
        <v>16</v>
      </c>
      <c r="AF7">
        <v>0</v>
      </c>
      <c r="AG7">
        <v>0</v>
      </c>
      <c r="AH7">
        <v>0</v>
      </c>
      <c r="AI7">
        <v>2014</v>
      </c>
    </row>
    <row r="8" spans="1:35" x14ac:dyDescent="0.3">
      <c r="A8">
        <v>2015</v>
      </c>
      <c r="B8">
        <f>SUM(C8:D8)</f>
        <v>1490</v>
      </c>
      <c r="C8">
        <v>1075</v>
      </c>
      <c r="D8">
        <v>415</v>
      </c>
      <c r="E8">
        <f>SUM(F8:M8)</f>
        <v>800</v>
      </c>
      <c r="F8">
        <v>0</v>
      </c>
      <c r="G8">
        <v>448</v>
      </c>
      <c r="H8">
        <v>342</v>
      </c>
      <c r="I8">
        <v>1</v>
      </c>
      <c r="J8">
        <v>1</v>
      </c>
      <c r="K8">
        <v>8</v>
      </c>
      <c r="L8">
        <v>0</v>
      </c>
      <c r="M8">
        <v>0</v>
      </c>
      <c r="N8">
        <v>2015</v>
      </c>
      <c r="O8">
        <v>2015</v>
      </c>
      <c r="P8">
        <f>SUM(Q8:Z8)</f>
        <v>663</v>
      </c>
      <c r="Q8">
        <v>13</v>
      </c>
      <c r="R8">
        <v>195</v>
      </c>
      <c r="S8">
        <v>244</v>
      </c>
      <c r="T8">
        <v>29</v>
      </c>
      <c r="U8" t="s">
        <v>101</v>
      </c>
      <c r="V8">
        <v>166</v>
      </c>
      <c r="W8">
        <v>0</v>
      </c>
      <c r="X8">
        <v>1</v>
      </c>
      <c r="Y8">
        <v>15</v>
      </c>
      <c r="Z8">
        <v>0</v>
      </c>
      <c r="AA8">
        <f>SUM(AB8:AE8)</f>
        <v>27</v>
      </c>
      <c r="AB8">
        <v>0</v>
      </c>
      <c r="AC8">
        <v>6</v>
      </c>
      <c r="AD8">
        <v>3</v>
      </c>
      <c r="AE8">
        <v>18</v>
      </c>
      <c r="AF8">
        <v>0</v>
      </c>
      <c r="AG8">
        <v>0</v>
      </c>
      <c r="AH8">
        <v>0</v>
      </c>
      <c r="AI8">
        <v>2015</v>
      </c>
    </row>
    <row r="9" spans="1:35" x14ac:dyDescent="0.3">
      <c r="A9">
        <v>2016</v>
      </c>
      <c r="B9">
        <f>SUM(C9:D9)</f>
        <v>1575</v>
      </c>
      <c r="C9">
        <v>1115</v>
      </c>
      <c r="D9">
        <v>460</v>
      </c>
      <c r="E9">
        <f>SUM(F9:M9)</f>
        <v>867</v>
      </c>
      <c r="F9">
        <v>0</v>
      </c>
      <c r="G9">
        <v>477</v>
      </c>
      <c r="H9">
        <v>380</v>
      </c>
      <c r="I9">
        <v>1</v>
      </c>
      <c r="J9">
        <v>1</v>
      </c>
      <c r="K9">
        <v>8</v>
      </c>
      <c r="L9">
        <v>0</v>
      </c>
      <c r="M9">
        <v>0</v>
      </c>
      <c r="N9">
        <v>2016</v>
      </c>
      <c r="O9">
        <v>2016</v>
      </c>
      <c r="P9">
        <f>SUM(Q9:Z9)</f>
        <v>672</v>
      </c>
      <c r="Q9">
        <v>16</v>
      </c>
      <c r="R9">
        <v>203</v>
      </c>
      <c r="S9">
        <v>208</v>
      </c>
      <c r="T9">
        <v>32</v>
      </c>
      <c r="U9" t="s">
        <v>101</v>
      </c>
      <c r="V9">
        <v>189</v>
      </c>
      <c r="W9">
        <v>1</v>
      </c>
      <c r="X9">
        <v>2</v>
      </c>
      <c r="Y9">
        <v>20</v>
      </c>
      <c r="Z9">
        <v>1</v>
      </c>
      <c r="AA9">
        <f>SUM(AB9:AE9)</f>
        <v>36</v>
      </c>
      <c r="AB9">
        <v>1</v>
      </c>
      <c r="AC9">
        <v>9</v>
      </c>
      <c r="AD9">
        <v>6</v>
      </c>
      <c r="AE9">
        <v>20</v>
      </c>
      <c r="AF9">
        <v>0</v>
      </c>
      <c r="AG9">
        <v>0</v>
      </c>
      <c r="AH9">
        <v>0</v>
      </c>
      <c r="AI9">
        <v>2016</v>
      </c>
    </row>
    <row r="10" spans="1:35" x14ac:dyDescent="0.3">
      <c r="A10">
        <v>2017</v>
      </c>
      <c r="B10">
        <f>SUM(E10+P10+AA10)</f>
        <v>3982</v>
      </c>
      <c r="C10">
        <v>3501</v>
      </c>
      <c r="D10">
        <v>481</v>
      </c>
      <c r="E10">
        <f>SUM(F10:M10)</f>
        <v>2229</v>
      </c>
      <c r="F10">
        <v>0</v>
      </c>
      <c r="G10">
        <v>479</v>
      </c>
      <c r="H10">
        <v>374</v>
      </c>
      <c r="I10">
        <v>1</v>
      </c>
      <c r="J10">
        <v>1</v>
      </c>
      <c r="K10">
        <v>11</v>
      </c>
      <c r="L10">
        <v>1363</v>
      </c>
      <c r="M10">
        <v>0</v>
      </c>
      <c r="N10">
        <v>2017</v>
      </c>
      <c r="O10">
        <v>2017</v>
      </c>
      <c r="P10">
        <f>SUM(Q10:Z10)</f>
        <v>673</v>
      </c>
      <c r="Q10">
        <v>18</v>
      </c>
      <c r="R10">
        <v>205</v>
      </c>
      <c r="S10">
        <v>208</v>
      </c>
      <c r="T10">
        <v>32</v>
      </c>
      <c r="U10" t="s">
        <v>101</v>
      </c>
      <c r="V10">
        <v>189</v>
      </c>
      <c r="W10">
        <v>0</v>
      </c>
      <c r="X10">
        <v>3</v>
      </c>
      <c r="Y10">
        <v>18</v>
      </c>
      <c r="Z10">
        <v>0</v>
      </c>
      <c r="AA10">
        <f>SUM(AB10:AH10)</f>
        <v>1080</v>
      </c>
      <c r="AB10">
        <v>0</v>
      </c>
      <c r="AC10">
        <v>8</v>
      </c>
      <c r="AD10">
        <v>7</v>
      </c>
      <c r="AE10">
        <v>19</v>
      </c>
      <c r="AF10">
        <v>192</v>
      </c>
      <c r="AG10">
        <v>834</v>
      </c>
      <c r="AH10">
        <v>20</v>
      </c>
      <c r="AI10">
        <v>2017</v>
      </c>
    </row>
    <row r="11" spans="1:35" x14ac:dyDescent="0.3">
      <c r="A11">
        <v>2018</v>
      </c>
      <c r="B11">
        <v>4010</v>
      </c>
      <c r="C11">
        <v>3495</v>
      </c>
      <c r="D11">
        <v>518</v>
      </c>
      <c r="E11">
        <v>2229</v>
      </c>
      <c r="F11" t="s">
        <v>31</v>
      </c>
      <c r="G11">
        <v>498</v>
      </c>
      <c r="H11">
        <v>381</v>
      </c>
      <c r="I11">
        <v>1</v>
      </c>
      <c r="J11">
        <v>1</v>
      </c>
      <c r="K11">
        <v>10</v>
      </c>
      <c r="L11">
        <v>1338</v>
      </c>
      <c r="M11" t="s">
        <v>31</v>
      </c>
      <c r="N11">
        <v>2018</v>
      </c>
      <c r="O11">
        <v>2018</v>
      </c>
      <c r="P11">
        <v>708</v>
      </c>
      <c r="Q11">
        <v>21</v>
      </c>
      <c r="R11">
        <v>210</v>
      </c>
      <c r="S11">
        <v>220</v>
      </c>
      <c r="T11">
        <v>31</v>
      </c>
      <c r="U11" t="s">
        <v>101</v>
      </c>
      <c r="V11">
        <v>206</v>
      </c>
      <c r="W11" t="s">
        <v>31</v>
      </c>
      <c r="X11">
        <v>2</v>
      </c>
      <c r="Y11">
        <v>18</v>
      </c>
      <c r="Z11" t="s">
        <v>31</v>
      </c>
      <c r="AA11">
        <v>1073</v>
      </c>
      <c r="AB11">
        <v>1</v>
      </c>
      <c r="AC11">
        <v>8</v>
      </c>
      <c r="AD11">
        <v>6</v>
      </c>
      <c r="AE11">
        <v>22</v>
      </c>
      <c r="AF11">
        <v>186</v>
      </c>
      <c r="AG11">
        <v>823</v>
      </c>
      <c r="AH11">
        <v>27</v>
      </c>
      <c r="AI11">
        <v>2018</v>
      </c>
    </row>
    <row r="12" spans="1:35" x14ac:dyDescent="0.3">
      <c r="A12">
        <v>2019</v>
      </c>
      <c r="B12">
        <v>4096</v>
      </c>
      <c r="C12">
        <v>3531</v>
      </c>
      <c r="D12">
        <v>565</v>
      </c>
      <c r="E12">
        <v>2161</v>
      </c>
      <c r="F12">
        <v>0</v>
      </c>
      <c r="G12">
        <v>482</v>
      </c>
      <c r="H12">
        <v>391</v>
      </c>
      <c r="I12">
        <v>1</v>
      </c>
      <c r="J12">
        <v>1</v>
      </c>
      <c r="K12">
        <v>9</v>
      </c>
      <c r="L12">
        <v>1277</v>
      </c>
      <c r="M12">
        <v>0</v>
      </c>
      <c r="N12">
        <v>2019</v>
      </c>
      <c r="O12">
        <v>2019</v>
      </c>
      <c r="P12">
        <v>765</v>
      </c>
      <c r="Q12">
        <v>23</v>
      </c>
      <c r="R12">
        <v>203</v>
      </c>
      <c r="S12">
        <v>211</v>
      </c>
      <c r="T12">
        <v>32</v>
      </c>
      <c r="U12">
        <v>47</v>
      </c>
      <c r="V12">
        <v>226</v>
      </c>
      <c r="W12">
        <v>0</v>
      </c>
      <c r="X12">
        <v>1</v>
      </c>
      <c r="Y12">
        <v>22</v>
      </c>
      <c r="Z12">
        <v>0</v>
      </c>
      <c r="AA12">
        <v>1170</v>
      </c>
      <c r="AB12">
        <v>0</v>
      </c>
      <c r="AC12">
        <v>10</v>
      </c>
      <c r="AD12">
        <v>5</v>
      </c>
      <c r="AE12">
        <v>22</v>
      </c>
      <c r="AF12">
        <v>193</v>
      </c>
      <c r="AG12">
        <v>908</v>
      </c>
      <c r="AH12">
        <v>32</v>
      </c>
      <c r="AI12">
        <v>2019</v>
      </c>
    </row>
    <row r="13" spans="1:35" x14ac:dyDescent="0.3">
      <c r="A13">
        <v>2020</v>
      </c>
      <c r="B13">
        <v>4196</v>
      </c>
      <c r="C13">
        <v>3605</v>
      </c>
      <c r="D13">
        <v>591</v>
      </c>
      <c r="E13">
        <v>2144</v>
      </c>
      <c r="F13">
        <v>0</v>
      </c>
      <c r="G13">
        <v>480</v>
      </c>
      <c r="H13">
        <v>416</v>
      </c>
      <c r="I13">
        <v>1</v>
      </c>
      <c r="J13">
        <v>1</v>
      </c>
      <c r="K13">
        <v>10</v>
      </c>
      <c r="L13">
        <v>1236</v>
      </c>
      <c r="M13">
        <v>0</v>
      </c>
      <c r="N13">
        <v>2020</v>
      </c>
      <c r="O13">
        <v>2020</v>
      </c>
      <c r="P13">
        <v>813</v>
      </c>
      <c r="Q13">
        <v>23</v>
      </c>
      <c r="R13">
        <v>238</v>
      </c>
      <c r="S13">
        <v>266</v>
      </c>
      <c r="T13">
        <v>28</v>
      </c>
      <c r="U13">
        <v>0</v>
      </c>
      <c r="V13">
        <v>236</v>
      </c>
      <c r="W13">
        <v>0</v>
      </c>
      <c r="X13">
        <v>1</v>
      </c>
      <c r="Y13">
        <v>21</v>
      </c>
      <c r="Z13">
        <v>0</v>
      </c>
      <c r="AA13">
        <v>1239</v>
      </c>
      <c r="AB13">
        <v>0</v>
      </c>
      <c r="AC13">
        <v>10</v>
      </c>
      <c r="AD13">
        <v>5</v>
      </c>
      <c r="AE13">
        <v>22</v>
      </c>
      <c r="AF13">
        <v>187</v>
      </c>
      <c r="AG13">
        <v>980</v>
      </c>
      <c r="AH13">
        <v>35</v>
      </c>
      <c r="AI13">
        <v>2020</v>
      </c>
    </row>
    <row r="14" spans="1:35" x14ac:dyDescent="0.3">
      <c r="A14">
        <v>2021</v>
      </c>
      <c r="B14">
        <f>SUM(C14:D14)</f>
        <v>4250</v>
      </c>
      <c r="C14">
        <v>3617</v>
      </c>
      <c r="D14">
        <v>633</v>
      </c>
      <c r="E14">
        <f>SUM(F14:M14)</f>
        <v>2081</v>
      </c>
      <c r="F14">
        <v>0</v>
      </c>
      <c r="G14">
        <v>480</v>
      </c>
      <c r="H14">
        <v>430</v>
      </c>
      <c r="I14">
        <v>1</v>
      </c>
      <c r="J14">
        <v>1</v>
      </c>
      <c r="K14">
        <v>7</v>
      </c>
      <c r="L14">
        <v>1162</v>
      </c>
      <c r="M14">
        <v>0</v>
      </c>
      <c r="N14">
        <v>2021</v>
      </c>
      <c r="O14">
        <v>2021</v>
      </c>
      <c r="P14">
        <f>SUM(Q14:Z14)</f>
        <v>889</v>
      </c>
      <c r="Q14">
        <v>23</v>
      </c>
      <c r="R14">
        <v>236</v>
      </c>
      <c r="S14">
        <v>292</v>
      </c>
      <c r="T14">
        <v>31</v>
      </c>
      <c r="U14">
        <v>0</v>
      </c>
      <c r="V14">
        <v>285</v>
      </c>
      <c r="W14">
        <v>0</v>
      </c>
      <c r="X14">
        <v>1</v>
      </c>
      <c r="Y14">
        <v>21</v>
      </c>
      <c r="Z14">
        <v>0</v>
      </c>
      <c r="AA14">
        <f>SUM(AB14:AH14)</f>
        <v>1280</v>
      </c>
      <c r="AB14">
        <v>0</v>
      </c>
      <c r="AC14">
        <v>11</v>
      </c>
      <c r="AD14">
        <v>5</v>
      </c>
      <c r="AE14">
        <v>21</v>
      </c>
      <c r="AF14">
        <v>178</v>
      </c>
      <c r="AG14">
        <v>1029</v>
      </c>
      <c r="AH14">
        <v>36</v>
      </c>
      <c r="AI14">
        <v>2021</v>
      </c>
    </row>
    <row r="15" spans="1:35" x14ac:dyDescent="0.3">
      <c r="A15">
        <v>2022</v>
      </c>
      <c r="B15">
        <v>4362</v>
      </c>
      <c r="C15">
        <v>3679</v>
      </c>
      <c r="D15">
        <v>683</v>
      </c>
      <c r="E15">
        <v>2036</v>
      </c>
      <c r="F15">
        <v>0</v>
      </c>
      <c r="G15">
        <v>474</v>
      </c>
      <c r="H15">
        <v>439</v>
      </c>
      <c r="I15">
        <v>1</v>
      </c>
      <c r="J15">
        <v>1</v>
      </c>
      <c r="K15">
        <v>8</v>
      </c>
      <c r="L15">
        <v>1113</v>
      </c>
      <c r="M15">
        <v>0</v>
      </c>
      <c r="N15">
        <v>2022</v>
      </c>
      <c r="O15">
        <v>2022</v>
      </c>
      <c r="P15">
        <v>977</v>
      </c>
      <c r="Q15">
        <v>22</v>
      </c>
      <c r="R15">
        <v>227</v>
      </c>
      <c r="S15">
        <v>288</v>
      </c>
      <c r="T15">
        <v>30</v>
      </c>
      <c r="U15">
        <v>56</v>
      </c>
      <c r="V15">
        <v>332</v>
      </c>
      <c r="W15">
        <v>0</v>
      </c>
      <c r="X15">
        <v>1</v>
      </c>
      <c r="Y15">
        <v>21</v>
      </c>
      <c r="Z15">
        <v>0</v>
      </c>
      <c r="AA15">
        <v>1349</v>
      </c>
      <c r="AB15">
        <v>0</v>
      </c>
      <c r="AC15">
        <v>11</v>
      </c>
      <c r="AD15">
        <v>6</v>
      </c>
      <c r="AE15">
        <v>21</v>
      </c>
      <c r="AF15">
        <v>178</v>
      </c>
      <c r="AG15">
        <v>1092</v>
      </c>
      <c r="AH15">
        <v>41</v>
      </c>
      <c r="AI15">
        <v>2022</v>
      </c>
    </row>
    <row r="16" spans="1:35" x14ac:dyDescent="0.3">
      <c r="A16">
        <v>2023</v>
      </c>
      <c r="B16">
        <v>5315</v>
      </c>
      <c r="C16">
        <v>4452</v>
      </c>
      <c r="D16">
        <v>863</v>
      </c>
      <c r="E16">
        <v>2281</v>
      </c>
      <c r="F16">
        <v>0</v>
      </c>
      <c r="G16">
        <v>547</v>
      </c>
      <c r="H16">
        <v>514</v>
      </c>
      <c r="I16">
        <v>1</v>
      </c>
      <c r="J16">
        <v>1</v>
      </c>
      <c r="K16">
        <v>10</v>
      </c>
      <c r="L16">
        <v>1208</v>
      </c>
      <c r="M16">
        <v>0</v>
      </c>
      <c r="N16">
        <v>2023</v>
      </c>
      <c r="O16">
        <v>2023</v>
      </c>
      <c r="P16">
        <v>1218</v>
      </c>
      <c r="Q16">
        <v>25</v>
      </c>
      <c r="R16">
        <v>309</v>
      </c>
      <c r="S16">
        <v>401</v>
      </c>
      <c r="T16">
        <v>30</v>
      </c>
      <c r="U16">
        <v>0</v>
      </c>
      <c r="V16">
        <v>423</v>
      </c>
      <c r="W16">
        <v>1</v>
      </c>
      <c r="X16">
        <v>0</v>
      </c>
      <c r="Y16">
        <v>28</v>
      </c>
      <c r="Z16">
        <v>1</v>
      </c>
      <c r="AA16">
        <v>1816</v>
      </c>
      <c r="AB16">
        <v>0</v>
      </c>
      <c r="AC16">
        <v>16</v>
      </c>
      <c r="AD16">
        <v>9</v>
      </c>
      <c r="AE16">
        <v>24</v>
      </c>
      <c r="AF16">
        <v>210</v>
      </c>
      <c r="AG16">
        <v>1501</v>
      </c>
      <c r="AH16">
        <v>56</v>
      </c>
      <c r="AI16">
        <v>2023</v>
      </c>
    </row>
    <row r="17" spans="1:35" x14ac:dyDescent="0.3">
      <c r="A17" t="s">
        <v>32</v>
      </c>
      <c r="N17" t="s">
        <v>33</v>
      </c>
      <c r="O17" t="s">
        <v>32</v>
      </c>
      <c r="AI17" t="s">
        <v>33</v>
      </c>
    </row>
    <row r="18" spans="1:35" x14ac:dyDescent="0.3">
      <c r="A18" t="s">
        <v>796</v>
      </c>
      <c r="O18" t="s">
        <v>796</v>
      </c>
    </row>
    <row r="19" spans="1:35" x14ac:dyDescent="0.3">
      <c r="A19" t="s">
        <v>797</v>
      </c>
      <c r="O19" t="s">
        <v>797</v>
      </c>
    </row>
  </sheetData>
  <phoneticPr fontId="18" type="noConversion"/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workbookViewId="0"/>
  </sheetViews>
  <sheetFormatPr defaultRowHeight="16.5" x14ac:dyDescent="0.3"/>
  <sheetData>
    <row r="1" spans="1:14" x14ac:dyDescent="0.3">
      <c r="A1" t="s">
        <v>798</v>
      </c>
      <c r="H1" t="s">
        <v>799</v>
      </c>
    </row>
    <row r="2" spans="1:14" x14ac:dyDescent="0.3">
      <c r="A2" t="s">
        <v>2</v>
      </c>
      <c r="H2" t="s">
        <v>800</v>
      </c>
      <c r="N2" t="s">
        <v>3</v>
      </c>
    </row>
    <row r="3" spans="1:14" x14ac:dyDescent="0.3">
      <c r="B3" t="s">
        <v>801</v>
      </c>
      <c r="E3" t="s">
        <v>802</v>
      </c>
      <c r="H3" t="s">
        <v>803</v>
      </c>
      <c r="K3" t="s">
        <v>804</v>
      </c>
    </row>
    <row r="4" spans="1:14" x14ac:dyDescent="0.3">
      <c r="A4" t="s">
        <v>190</v>
      </c>
      <c r="C4" t="s">
        <v>532</v>
      </c>
      <c r="D4" t="s">
        <v>533</v>
      </c>
      <c r="F4" t="s">
        <v>532</v>
      </c>
      <c r="G4" t="s">
        <v>533</v>
      </c>
      <c r="I4" t="s">
        <v>532</v>
      </c>
      <c r="J4" t="s">
        <v>533</v>
      </c>
      <c r="L4" t="s">
        <v>532</v>
      </c>
      <c r="M4" t="s">
        <v>533</v>
      </c>
      <c r="N4" t="s">
        <v>66</v>
      </c>
    </row>
    <row r="5" spans="1:14" x14ac:dyDescent="0.3">
      <c r="C5" t="s">
        <v>541</v>
      </c>
      <c r="D5" t="s">
        <v>542</v>
      </c>
      <c r="F5" t="s">
        <v>541</v>
      </c>
      <c r="G5" t="s">
        <v>542</v>
      </c>
      <c r="I5" t="s">
        <v>541</v>
      </c>
      <c r="J5" t="s">
        <v>542</v>
      </c>
      <c r="L5" t="s">
        <v>541</v>
      </c>
      <c r="M5" t="s">
        <v>542</v>
      </c>
    </row>
    <row r="6" spans="1:14" x14ac:dyDescent="0.3">
      <c r="A6">
        <v>2014</v>
      </c>
      <c r="B6">
        <f>SUM(C6:D6)</f>
        <v>277</v>
      </c>
      <c r="C6">
        <v>205</v>
      </c>
      <c r="D6">
        <v>72</v>
      </c>
      <c r="E6">
        <f>SUM(F6:G6)</f>
        <v>27</v>
      </c>
      <c r="F6">
        <v>27</v>
      </c>
      <c r="G6">
        <v>0</v>
      </c>
      <c r="H6">
        <f>SUM(I6:J6)</f>
        <v>224</v>
      </c>
      <c r="I6">
        <v>158</v>
      </c>
      <c r="J6">
        <v>66</v>
      </c>
      <c r="K6">
        <f>SUM(L6:M6)</f>
        <v>26</v>
      </c>
      <c r="L6">
        <v>20</v>
      </c>
      <c r="M6">
        <v>6</v>
      </c>
      <c r="N6">
        <v>2014</v>
      </c>
    </row>
    <row r="7" spans="1:14" x14ac:dyDescent="0.3">
      <c r="A7">
        <v>2015</v>
      </c>
      <c r="B7">
        <f>SUM(C7:D7)</f>
        <v>312</v>
      </c>
      <c r="C7">
        <v>223</v>
      </c>
      <c r="D7">
        <v>89</v>
      </c>
      <c r="E7">
        <f>SUM(F7:G7)</f>
        <v>29</v>
      </c>
      <c r="F7">
        <v>29</v>
      </c>
      <c r="G7">
        <v>0</v>
      </c>
      <c r="H7">
        <f>SUM(I7:J7)</f>
        <v>252</v>
      </c>
      <c r="I7">
        <v>171</v>
      </c>
      <c r="J7">
        <v>81</v>
      </c>
      <c r="K7">
        <f>SUM(L7:M7)</f>
        <v>31</v>
      </c>
      <c r="L7">
        <v>23</v>
      </c>
      <c r="M7">
        <v>8</v>
      </c>
      <c r="N7">
        <v>2015</v>
      </c>
    </row>
    <row r="8" spans="1:14" x14ac:dyDescent="0.3">
      <c r="A8">
        <v>2016</v>
      </c>
      <c r="B8">
        <f>SUM(C8:D8)</f>
        <v>307</v>
      </c>
      <c r="C8">
        <v>219</v>
      </c>
      <c r="D8">
        <v>88</v>
      </c>
      <c r="E8">
        <f>SUM(F8:G8)</f>
        <v>30</v>
      </c>
      <c r="F8">
        <v>30</v>
      </c>
      <c r="G8">
        <v>0</v>
      </c>
      <c r="H8">
        <f>SUM(I8:J8)</f>
        <v>253</v>
      </c>
      <c r="I8">
        <v>173</v>
      </c>
      <c r="J8">
        <v>80</v>
      </c>
      <c r="K8">
        <f>SUM(L8:M8)</f>
        <v>24</v>
      </c>
      <c r="L8">
        <v>16</v>
      </c>
      <c r="M8">
        <v>8</v>
      </c>
      <c r="N8">
        <v>2016</v>
      </c>
    </row>
    <row r="9" spans="1:14" x14ac:dyDescent="0.3">
      <c r="A9">
        <v>2017</v>
      </c>
      <c r="B9">
        <f>SUM(C9:D9)</f>
        <v>335</v>
      </c>
      <c r="C9">
        <v>250</v>
      </c>
      <c r="D9">
        <v>85</v>
      </c>
      <c r="E9">
        <v>41</v>
      </c>
      <c r="F9">
        <v>41</v>
      </c>
      <c r="G9">
        <v>0</v>
      </c>
      <c r="H9">
        <v>259</v>
      </c>
      <c r="I9">
        <v>182</v>
      </c>
      <c r="J9">
        <v>77</v>
      </c>
      <c r="K9">
        <v>35</v>
      </c>
      <c r="L9">
        <v>27</v>
      </c>
      <c r="M9">
        <v>8</v>
      </c>
      <c r="N9">
        <v>2017</v>
      </c>
    </row>
    <row r="10" spans="1:14" x14ac:dyDescent="0.3">
      <c r="A10">
        <v>2018</v>
      </c>
      <c r="B10">
        <v>281</v>
      </c>
      <c r="C10">
        <v>233</v>
      </c>
      <c r="D10">
        <v>48</v>
      </c>
      <c r="E10">
        <v>67</v>
      </c>
      <c r="F10">
        <v>67</v>
      </c>
      <c r="G10" t="s">
        <v>31</v>
      </c>
      <c r="H10">
        <v>166</v>
      </c>
      <c r="I10">
        <v>121</v>
      </c>
      <c r="J10">
        <v>45</v>
      </c>
      <c r="K10">
        <v>48</v>
      </c>
      <c r="L10">
        <v>45</v>
      </c>
      <c r="M10">
        <v>3</v>
      </c>
      <c r="N10">
        <v>2018</v>
      </c>
    </row>
    <row r="11" spans="1:14" x14ac:dyDescent="0.3">
      <c r="A11">
        <v>2019</v>
      </c>
      <c r="B11">
        <v>104</v>
      </c>
      <c r="C11">
        <v>82</v>
      </c>
      <c r="D11">
        <v>22</v>
      </c>
      <c r="E11">
        <v>26</v>
      </c>
      <c r="F11">
        <v>26</v>
      </c>
      <c r="G11">
        <v>0</v>
      </c>
      <c r="H11">
        <v>76</v>
      </c>
      <c r="I11">
        <v>54</v>
      </c>
      <c r="J11">
        <v>22</v>
      </c>
      <c r="K11">
        <v>2</v>
      </c>
      <c r="L11">
        <v>2</v>
      </c>
      <c r="M11">
        <v>0</v>
      </c>
      <c r="N11">
        <v>2019</v>
      </c>
    </row>
    <row r="12" spans="1:14" x14ac:dyDescent="0.3">
      <c r="A12">
        <v>2020</v>
      </c>
      <c r="B12">
        <v>302</v>
      </c>
      <c r="C12">
        <v>228</v>
      </c>
      <c r="D12">
        <v>74</v>
      </c>
      <c r="E12">
        <v>52</v>
      </c>
      <c r="F12">
        <v>52</v>
      </c>
      <c r="G12">
        <v>0</v>
      </c>
      <c r="H12">
        <v>213</v>
      </c>
      <c r="I12">
        <v>143</v>
      </c>
      <c r="J12">
        <v>70</v>
      </c>
      <c r="K12">
        <v>37</v>
      </c>
      <c r="L12">
        <v>33</v>
      </c>
      <c r="M12">
        <v>4</v>
      </c>
      <c r="N12">
        <v>2020</v>
      </c>
    </row>
    <row r="13" spans="1:14" x14ac:dyDescent="0.3">
      <c r="A13">
        <v>2021</v>
      </c>
      <c r="B13">
        <f>E13+H13+K13</f>
        <v>332</v>
      </c>
      <c r="C13">
        <f>F13+I13+L13</f>
        <v>249</v>
      </c>
      <c r="D13">
        <f>G13+J13+M13</f>
        <v>83</v>
      </c>
      <c r="E13">
        <f>F13+G13</f>
        <v>71</v>
      </c>
      <c r="F13">
        <v>71</v>
      </c>
      <c r="G13">
        <v>0</v>
      </c>
      <c r="H13">
        <f>I13+J13</f>
        <v>243</v>
      </c>
      <c r="I13">
        <v>168</v>
      </c>
      <c r="J13">
        <v>75</v>
      </c>
      <c r="K13">
        <f>L13+M13</f>
        <v>18</v>
      </c>
      <c r="L13">
        <v>10</v>
      </c>
      <c r="M13">
        <v>8</v>
      </c>
      <c r="N13">
        <v>2021</v>
      </c>
    </row>
    <row r="14" spans="1:14" x14ac:dyDescent="0.3">
      <c r="A14">
        <v>2022</v>
      </c>
      <c r="B14">
        <v>349</v>
      </c>
      <c r="C14">
        <v>266</v>
      </c>
      <c r="D14">
        <v>83</v>
      </c>
      <c r="E14">
        <v>75</v>
      </c>
      <c r="F14">
        <v>75</v>
      </c>
      <c r="G14">
        <v>0</v>
      </c>
      <c r="H14">
        <v>271</v>
      </c>
      <c r="I14">
        <v>188</v>
      </c>
      <c r="J14">
        <v>83</v>
      </c>
      <c r="K14">
        <v>3</v>
      </c>
      <c r="L14">
        <v>3</v>
      </c>
      <c r="M14">
        <v>0</v>
      </c>
      <c r="N14">
        <v>2022</v>
      </c>
    </row>
    <row r="15" spans="1:14" x14ac:dyDescent="0.3">
      <c r="A15">
        <v>2023</v>
      </c>
      <c r="B15">
        <v>394</v>
      </c>
      <c r="C15">
        <v>292</v>
      </c>
      <c r="D15">
        <v>102</v>
      </c>
      <c r="E15">
        <v>79</v>
      </c>
      <c r="F15">
        <v>79</v>
      </c>
      <c r="G15">
        <v>0</v>
      </c>
      <c r="H15">
        <v>313</v>
      </c>
      <c r="I15">
        <v>211</v>
      </c>
      <c r="J15">
        <v>102</v>
      </c>
      <c r="K15">
        <v>2</v>
      </c>
      <c r="L15">
        <v>2</v>
      </c>
      <c r="M15">
        <v>0</v>
      </c>
      <c r="N15">
        <v>2023</v>
      </c>
    </row>
    <row r="16" spans="1:14" x14ac:dyDescent="0.3">
      <c r="A16" t="s">
        <v>32</v>
      </c>
      <c r="N16" t="s">
        <v>33</v>
      </c>
    </row>
  </sheetData>
  <phoneticPr fontId="18" type="noConversion"/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workbookViewId="0"/>
  </sheetViews>
  <sheetFormatPr defaultRowHeight="16.5" x14ac:dyDescent="0.3"/>
  <sheetData>
    <row r="1" spans="1:20" x14ac:dyDescent="0.3">
      <c r="A1" t="s">
        <v>805</v>
      </c>
      <c r="L1" t="s">
        <v>806</v>
      </c>
    </row>
    <row r="2" spans="1:20" x14ac:dyDescent="0.3">
      <c r="A2" t="s">
        <v>2</v>
      </c>
      <c r="L2" t="s">
        <v>807</v>
      </c>
      <c r="S2" t="s">
        <v>3</v>
      </c>
    </row>
    <row r="3" spans="1:20" x14ac:dyDescent="0.3">
      <c r="A3" t="s">
        <v>110</v>
      </c>
      <c r="B3" t="s">
        <v>808</v>
      </c>
      <c r="H3" t="s">
        <v>809</v>
      </c>
      <c r="L3" t="s">
        <v>810</v>
      </c>
      <c r="P3" t="s">
        <v>811</v>
      </c>
      <c r="T3" t="s">
        <v>113</v>
      </c>
    </row>
    <row r="4" spans="1:20" x14ac:dyDescent="0.3">
      <c r="C4" t="s">
        <v>500</v>
      </c>
      <c r="D4" t="s">
        <v>501</v>
      </c>
      <c r="E4" t="s">
        <v>812</v>
      </c>
      <c r="F4" t="s">
        <v>813</v>
      </c>
      <c r="G4" t="s">
        <v>814</v>
      </c>
      <c r="I4" t="s">
        <v>812</v>
      </c>
      <c r="J4" t="s">
        <v>813</v>
      </c>
      <c r="K4" t="s">
        <v>814</v>
      </c>
      <c r="M4" t="s">
        <v>812</v>
      </c>
      <c r="N4" t="s">
        <v>813</v>
      </c>
      <c r="O4" t="s">
        <v>814</v>
      </c>
      <c r="Q4" t="s">
        <v>812</v>
      </c>
      <c r="R4" t="s">
        <v>813</v>
      </c>
      <c r="S4" t="s">
        <v>814</v>
      </c>
    </row>
    <row r="5" spans="1:20" x14ac:dyDescent="0.3">
      <c r="E5" t="s">
        <v>815</v>
      </c>
      <c r="F5" t="s">
        <v>816</v>
      </c>
      <c r="G5" t="s">
        <v>817</v>
      </c>
      <c r="I5" t="s">
        <v>815</v>
      </c>
      <c r="J5" t="s">
        <v>816</v>
      </c>
      <c r="K5" t="s">
        <v>817</v>
      </c>
      <c r="M5" t="s">
        <v>815</v>
      </c>
      <c r="N5" t="s">
        <v>816</v>
      </c>
      <c r="O5" t="s">
        <v>817</v>
      </c>
      <c r="Q5" t="s">
        <v>815</v>
      </c>
      <c r="R5" t="s">
        <v>816</v>
      </c>
      <c r="S5" t="s">
        <v>817</v>
      </c>
    </row>
    <row r="6" spans="1:20" x14ac:dyDescent="0.3">
      <c r="E6" t="s">
        <v>818</v>
      </c>
      <c r="F6" t="s">
        <v>818</v>
      </c>
      <c r="G6" t="s">
        <v>819</v>
      </c>
      <c r="I6" t="s">
        <v>818</v>
      </c>
      <c r="J6" t="s">
        <v>818</v>
      </c>
      <c r="K6" t="s">
        <v>819</v>
      </c>
      <c r="M6" t="s">
        <v>818</v>
      </c>
      <c r="N6" t="s">
        <v>818</v>
      </c>
      <c r="O6" t="s">
        <v>819</v>
      </c>
      <c r="Q6" t="s">
        <v>818</v>
      </c>
      <c r="R6" t="s">
        <v>818</v>
      </c>
      <c r="S6" t="s">
        <v>819</v>
      </c>
    </row>
    <row r="7" spans="1:20" x14ac:dyDescent="0.3">
      <c r="A7">
        <v>2014</v>
      </c>
      <c r="B7">
        <f>SUM(E7:G7)</f>
        <v>68</v>
      </c>
      <c r="C7">
        <v>32</v>
      </c>
      <c r="D7">
        <v>36</v>
      </c>
      <c r="E7">
        <v>13</v>
      </c>
      <c r="F7">
        <v>18</v>
      </c>
      <c r="G7">
        <v>37</v>
      </c>
      <c r="H7">
        <f>SUM(I7:K7)</f>
        <v>2</v>
      </c>
      <c r="I7">
        <v>0</v>
      </c>
      <c r="J7">
        <v>0</v>
      </c>
      <c r="K7">
        <v>2</v>
      </c>
      <c r="L7">
        <f>SUM(M7:O7)</f>
        <v>0</v>
      </c>
      <c r="M7">
        <v>0</v>
      </c>
      <c r="N7">
        <v>0</v>
      </c>
      <c r="O7">
        <v>0</v>
      </c>
      <c r="P7">
        <f>SUM(Q7:S7)</f>
        <v>66</v>
      </c>
      <c r="Q7">
        <v>13</v>
      </c>
      <c r="R7">
        <v>18</v>
      </c>
      <c r="S7">
        <v>35</v>
      </c>
      <c r="T7">
        <v>2014</v>
      </c>
    </row>
    <row r="8" spans="1:20" x14ac:dyDescent="0.3">
      <c r="A8">
        <v>2015</v>
      </c>
      <c r="B8">
        <f>SUM(E8:G8)</f>
        <v>80</v>
      </c>
      <c r="C8">
        <v>37</v>
      </c>
      <c r="D8">
        <v>43</v>
      </c>
      <c r="E8">
        <v>14</v>
      </c>
      <c r="F8">
        <v>21</v>
      </c>
      <c r="G8">
        <v>45</v>
      </c>
      <c r="H8">
        <f>SUM(I8:K8)</f>
        <v>6</v>
      </c>
      <c r="I8">
        <v>0</v>
      </c>
      <c r="J8">
        <v>0</v>
      </c>
      <c r="K8">
        <v>6</v>
      </c>
      <c r="L8">
        <f>SUM(M8:O8)</f>
        <v>0</v>
      </c>
      <c r="M8">
        <v>0</v>
      </c>
      <c r="N8">
        <v>0</v>
      </c>
      <c r="O8">
        <v>0</v>
      </c>
      <c r="P8">
        <f>SUM(Q8:S8)</f>
        <v>74</v>
      </c>
      <c r="Q8">
        <v>14</v>
      </c>
      <c r="R8">
        <v>21</v>
      </c>
      <c r="S8">
        <v>39</v>
      </c>
      <c r="T8">
        <v>2015</v>
      </c>
    </row>
    <row r="9" spans="1:20" x14ac:dyDescent="0.3">
      <c r="A9">
        <v>2016</v>
      </c>
      <c r="B9">
        <f>SUM(E9:G9)</f>
        <v>76</v>
      </c>
      <c r="C9">
        <v>34</v>
      </c>
      <c r="D9">
        <v>42</v>
      </c>
      <c r="E9">
        <v>20</v>
      </c>
      <c r="F9">
        <v>19</v>
      </c>
      <c r="G9">
        <v>37</v>
      </c>
      <c r="H9">
        <f>SUM(I9:K9)</f>
        <v>6</v>
      </c>
      <c r="I9">
        <v>0</v>
      </c>
      <c r="J9">
        <v>0</v>
      </c>
      <c r="K9">
        <v>6</v>
      </c>
      <c r="L9">
        <f>SUM(M9:O9)</f>
        <v>1</v>
      </c>
      <c r="M9">
        <v>0</v>
      </c>
      <c r="N9">
        <v>1</v>
      </c>
      <c r="O9">
        <v>0</v>
      </c>
      <c r="P9">
        <f>SUM(Q9:S9)</f>
        <v>69</v>
      </c>
      <c r="Q9">
        <v>20</v>
      </c>
      <c r="R9">
        <v>18</v>
      </c>
      <c r="S9">
        <v>31</v>
      </c>
      <c r="T9">
        <v>2016</v>
      </c>
    </row>
    <row r="10" spans="1:20" x14ac:dyDescent="0.3">
      <c r="A10">
        <v>2017</v>
      </c>
      <c r="B10">
        <v>82</v>
      </c>
      <c r="C10">
        <v>37</v>
      </c>
      <c r="D10">
        <v>45</v>
      </c>
      <c r="E10">
        <v>24</v>
      </c>
      <c r="F10">
        <v>17</v>
      </c>
      <c r="G10">
        <v>41</v>
      </c>
      <c r="H10">
        <v>4</v>
      </c>
      <c r="I10">
        <v>0</v>
      </c>
      <c r="J10">
        <v>0</v>
      </c>
      <c r="K10">
        <v>4</v>
      </c>
      <c r="L10">
        <f>SUM(M10:O10)</f>
        <v>1</v>
      </c>
      <c r="M10">
        <v>0</v>
      </c>
      <c r="N10">
        <v>1</v>
      </c>
      <c r="O10">
        <v>0</v>
      </c>
      <c r="P10">
        <v>77</v>
      </c>
      <c r="Q10">
        <v>24</v>
      </c>
      <c r="R10">
        <v>16</v>
      </c>
      <c r="S10">
        <v>37</v>
      </c>
      <c r="T10">
        <v>2017</v>
      </c>
    </row>
    <row r="11" spans="1:20" x14ac:dyDescent="0.3">
      <c r="A11">
        <v>2018</v>
      </c>
      <c r="B11">
        <v>52</v>
      </c>
      <c r="C11">
        <v>25</v>
      </c>
      <c r="D11">
        <v>27</v>
      </c>
      <c r="E11">
        <v>20</v>
      </c>
      <c r="F11">
        <v>23</v>
      </c>
      <c r="G11">
        <v>9</v>
      </c>
      <c r="H11">
        <v>2</v>
      </c>
      <c r="I11" t="s">
        <v>31</v>
      </c>
      <c r="J11" t="s">
        <v>31</v>
      </c>
      <c r="K11">
        <v>2</v>
      </c>
      <c r="L11" t="s">
        <v>31</v>
      </c>
      <c r="M11" t="s">
        <v>31</v>
      </c>
      <c r="N11" t="s">
        <v>31</v>
      </c>
      <c r="O11" t="s">
        <v>31</v>
      </c>
      <c r="P11">
        <v>50</v>
      </c>
      <c r="Q11">
        <v>20</v>
      </c>
      <c r="R11">
        <v>23</v>
      </c>
      <c r="S11">
        <v>7</v>
      </c>
      <c r="T11">
        <v>2018</v>
      </c>
    </row>
    <row r="12" spans="1:20" x14ac:dyDescent="0.3">
      <c r="A12">
        <v>2019</v>
      </c>
      <c r="B12">
        <v>75</v>
      </c>
      <c r="C12">
        <v>39</v>
      </c>
      <c r="D12">
        <v>36</v>
      </c>
      <c r="E12">
        <v>19</v>
      </c>
      <c r="F12">
        <v>25</v>
      </c>
      <c r="G12">
        <v>31</v>
      </c>
      <c r="H12">
        <v>9</v>
      </c>
      <c r="I12">
        <v>0</v>
      </c>
      <c r="J12">
        <v>0</v>
      </c>
      <c r="K12">
        <v>9</v>
      </c>
      <c r="L12">
        <v>1</v>
      </c>
      <c r="M12">
        <v>0</v>
      </c>
      <c r="N12">
        <v>0</v>
      </c>
      <c r="O12">
        <v>1</v>
      </c>
      <c r="P12">
        <v>65</v>
      </c>
      <c r="Q12">
        <v>19</v>
      </c>
      <c r="R12">
        <v>25</v>
      </c>
      <c r="S12">
        <v>21</v>
      </c>
      <c r="T12">
        <v>2019</v>
      </c>
    </row>
    <row r="13" spans="1:20" x14ac:dyDescent="0.3">
      <c r="A13">
        <v>2020</v>
      </c>
      <c r="B13">
        <v>108</v>
      </c>
      <c r="C13">
        <v>57</v>
      </c>
      <c r="D13">
        <v>51</v>
      </c>
      <c r="E13">
        <v>22</v>
      </c>
      <c r="F13">
        <v>29</v>
      </c>
      <c r="G13">
        <v>57</v>
      </c>
      <c r="H13">
        <v>7</v>
      </c>
      <c r="I13">
        <v>0</v>
      </c>
      <c r="J13">
        <v>0</v>
      </c>
      <c r="K13">
        <v>7</v>
      </c>
      <c r="L13">
        <v>0</v>
      </c>
      <c r="M13">
        <v>0</v>
      </c>
      <c r="N13">
        <v>0</v>
      </c>
      <c r="O13">
        <v>0</v>
      </c>
      <c r="P13">
        <v>101</v>
      </c>
      <c r="Q13">
        <v>22</v>
      </c>
      <c r="R13">
        <v>29</v>
      </c>
      <c r="S13">
        <v>50</v>
      </c>
      <c r="T13">
        <v>2020</v>
      </c>
    </row>
    <row r="14" spans="1:20" x14ac:dyDescent="0.3">
      <c r="A14">
        <v>2021</v>
      </c>
      <c r="B14">
        <f>SUM(C14:D14)</f>
        <v>239</v>
      </c>
      <c r="C14">
        <v>117</v>
      </c>
      <c r="D14">
        <v>122</v>
      </c>
      <c r="E14">
        <f>SUM(I14,M14,Q14)</f>
        <v>52</v>
      </c>
      <c r="F14">
        <f>SUM(J14,N14,R14)</f>
        <v>64</v>
      </c>
      <c r="G14">
        <f>SUM(K14,O14,S14)</f>
        <v>123</v>
      </c>
      <c r="H14">
        <f>SUM(I14:K14)</f>
        <v>18</v>
      </c>
      <c r="I14">
        <v>0</v>
      </c>
      <c r="J14">
        <v>0</v>
      </c>
      <c r="K14">
        <v>18</v>
      </c>
      <c r="L14">
        <f>SUM(M14:O14)</f>
        <v>0</v>
      </c>
      <c r="M14">
        <v>0</v>
      </c>
      <c r="N14">
        <v>0</v>
      </c>
      <c r="O14">
        <v>0</v>
      </c>
      <c r="P14">
        <f>SUM(Q14:S14)</f>
        <v>221</v>
      </c>
      <c r="Q14">
        <v>52</v>
      </c>
      <c r="R14">
        <v>64</v>
      </c>
      <c r="S14">
        <v>105</v>
      </c>
      <c r="T14">
        <v>2021</v>
      </c>
    </row>
    <row r="15" spans="1:20" x14ac:dyDescent="0.3">
      <c r="A15">
        <v>2022</v>
      </c>
      <c r="B15">
        <v>218</v>
      </c>
      <c r="C15">
        <v>108</v>
      </c>
      <c r="D15">
        <v>110</v>
      </c>
      <c r="E15">
        <v>32</v>
      </c>
      <c r="F15">
        <v>42</v>
      </c>
      <c r="G15">
        <v>144</v>
      </c>
      <c r="H15">
        <v>13</v>
      </c>
      <c r="I15">
        <v>0</v>
      </c>
      <c r="J15">
        <v>0</v>
      </c>
      <c r="K15">
        <v>13</v>
      </c>
      <c r="L15">
        <v>0</v>
      </c>
      <c r="M15">
        <v>0</v>
      </c>
      <c r="N15">
        <v>0</v>
      </c>
      <c r="O15">
        <v>0</v>
      </c>
      <c r="P15">
        <v>205</v>
      </c>
      <c r="Q15">
        <v>32</v>
      </c>
      <c r="R15">
        <v>42</v>
      </c>
      <c r="S15">
        <v>131</v>
      </c>
      <c r="T15">
        <v>2022</v>
      </c>
    </row>
    <row r="16" spans="1:20" x14ac:dyDescent="0.3">
      <c r="A16">
        <v>2023</v>
      </c>
      <c r="B16">
        <v>148</v>
      </c>
      <c r="C16">
        <v>65</v>
      </c>
      <c r="D16">
        <v>83</v>
      </c>
      <c r="E16">
        <v>29</v>
      </c>
      <c r="F16">
        <v>26</v>
      </c>
      <c r="G16">
        <v>93</v>
      </c>
      <c r="H16">
        <v>11</v>
      </c>
      <c r="K16">
        <v>11</v>
      </c>
      <c r="L16">
        <v>0</v>
      </c>
      <c r="P16">
        <v>137</v>
      </c>
      <c r="Q16">
        <v>29</v>
      </c>
      <c r="R16">
        <v>26</v>
      </c>
      <c r="S16">
        <v>82</v>
      </c>
      <c r="T16">
        <v>2023</v>
      </c>
    </row>
    <row r="17" spans="1:20" x14ac:dyDescent="0.3">
      <c r="A17" t="s">
        <v>32</v>
      </c>
      <c r="T17" t="s">
        <v>33</v>
      </c>
    </row>
  </sheetData>
  <phoneticPr fontId="18" type="noConversion"/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4"/>
  <sheetViews>
    <sheetView workbookViewId="0"/>
  </sheetViews>
  <sheetFormatPr defaultRowHeight="16.5" x14ac:dyDescent="0.3"/>
  <sheetData>
    <row r="2" spans="1:16" x14ac:dyDescent="0.3">
      <c r="A2" t="s">
        <v>820</v>
      </c>
      <c r="G2" t="s">
        <v>821</v>
      </c>
    </row>
    <row r="3" spans="1:16" x14ac:dyDescent="0.3">
      <c r="A3" t="s">
        <v>822</v>
      </c>
      <c r="P3" t="s">
        <v>823</v>
      </c>
    </row>
    <row r="4" spans="1:16" x14ac:dyDescent="0.3">
      <c r="B4" t="s">
        <v>824</v>
      </c>
      <c r="D4" t="s">
        <v>825</v>
      </c>
      <c r="F4" t="s">
        <v>826</v>
      </c>
      <c r="H4" t="s">
        <v>827</v>
      </c>
      <c r="J4" t="s">
        <v>828</v>
      </c>
      <c r="L4" t="s">
        <v>829</v>
      </c>
      <c r="N4" t="s">
        <v>830</v>
      </c>
    </row>
    <row r="5" spans="1:16" x14ac:dyDescent="0.3">
      <c r="A5" t="s">
        <v>4</v>
      </c>
      <c r="B5" t="s">
        <v>16</v>
      </c>
      <c r="D5" t="s">
        <v>831</v>
      </c>
      <c r="F5" t="s">
        <v>832</v>
      </c>
      <c r="H5" t="s">
        <v>833</v>
      </c>
      <c r="J5" t="s">
        <v>834</v>
      </c>
      <c r="L5" t="s">
        <v>835</v>
      </c>
      <c r="N5" t="s">
        <v>836</v>
      </c>
      <c r="P5" t="s">
        <v>66</v>
      </c>
    </row>
    <row r="6" spans="1:16" x14ac:dyDescent="0.3">
      <c r="B6" t="s">
        <v>837</v>
      </c>
      <c r="C6" t="s">
        <v>838</v>
      </c>
      <c r="D6" t="s">
        <v>837</v>
      </c>
      <c r="E6" t="s">
        <v>839</v>
      </c>
      <c r="F6" t="s">
        <v>837</v>
      </c>
      <c r="G6" t="s">
        <v>839</v>
      </c>
      <c r="H6" t="s">
        <v>837</v>
      </c>
      <c r="I6" t="s">
        <v>839</v>
      </c>
      <c r="J6" t="s">
        <v>837</v>
      </c>
      <c r="K6" t="s">
        <v>839</v>
      </c>
      <c r="L6" t="s">
        <v>837</v>
      </c>
      <c r="M6" t="s">
        <v>839</v>
      </c>
      <c r="N6" t="s">
        <v>837</v>
      </c>
      <c r="O6" t="s">
        <v>839</v>
      </c>
    </row>
    <row r="7" spans="1:16" x14ac:dyDescent="0.3">
      <c r="B7" t="s">
        <v>840</v>
      </c>
      <c r="C7" t="s">
        <v>841</v>
      </c>
      <c r="D7" t="s">
        <v>840</v>
      </c>
      <c r="E7" t="s">
        <v>842</v>
      </c>
      <c r="F7" t="s">
        <v>840</v>
      </c>
      <c r="G7" t="s">
        <v>842</v>
      </c>
      <c r="H7" t="s">
        <v>840</v>
      </c>
      <c r="I7" t="s">
        <v>842</v>
      </c>
      <c r="J7" t="s">
        <v>840</v>
      </c>
      <c r="K7" t="s">
        <v>842</v>
      </c>
      <c r="L7" t="s">
        <v>840</v>
      </c>
      <c r="M7" t="s">
        <v>842</v>
      </c>
      <c r="N7" t="s">
        <v>840</v>
      </c>
      <c r="O7" t="s">
        <v>843</v>
      </c>
    </row>
    <row r="8" spans="1:16" x14ac:dyDescent="0.3">
      <c r="A8">
        <v>2018</v>
      </c>
      <c r="B8">
        <v>362</v>
      </c>
      <c r="C8">
        <f>E8+G8+I8+K8+M8+O8</f>
        <v>2482</v>
      </c>
      <c r="D8">
        <v>3</v>
      </c>
      <c r="E8">
        <v>69</v>
      </c>
      <c r="F8">
        <v>351</v>
      </c>
      <c r="G8">
        <v>2198</v>
      </c>
      <c r="H8">
        <v>8</v>
      </c>
      <c r="I8">
        <v>215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2018</v>
      </c>
    </row>
    <row r="9" spans="1:16" x14ac:dyDescent="0.3">
      <c r="A9">
        <v>2019</v>
      </c>
      <c r="B9">
        <v>384</v>
      </c>
      <c r="C9">
        <v>3193</v>
      </c>
      <c r="D9">
        <v>3</v>
      </c>
      <c r="E9">
        <v>68</v>
      </c>
      <c r="F9">
        <v>373</v>
      </c>
      <c r="G9">
        <v>2912</v>
      </c>
      <c r="H9">
        <v>8</v>
      </c>
      <c r="I9">
        <v>213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2019</v>
      </c>
    </row>
    <row r="10" spans="1:16" x14ac:dyDescent="0.3">
      <c r="A10">
        <v>2020</v>
      </c>
      <c r="B10">
        <v>414</v>
      </c>
      <c r="C10">
        <v>3830</v>
      </c>
      <c r="D10">
        <v>3</v>
      </c>
      <c r="E10">
        <v>68</v>
      </c>
      <c r="F10">
        <v>403</v>
      </c>
      <c r="G10">
        <v>3548</v>
      </c>
      <c r="H10">
        <v>8</v>
      </c>
      <c r="I10">
        <v>214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2020</v>
      </c>
    </row>
    <row r="11" spans="1:16" x14ac:dyDescent="0.3">
      <c r="A11">
        <v>2021</v>
      </c>
      <c r="B11">
        <v>448</v>
      </c>
      <c r="C11">
        <v>4233</v>
      </c>
      <c r="D11">
        <v>3</v>
      </c>
      <c r="E11">
        <v>68</v>
      </c>
      <c r="F11">
        <v>436</v>
      </c>
      <c r="G11">
        <v>3944</v>
      </c>
      <c r="H11">
        <v>8</v>
      </c>
      <c r="I11">
        <v>212</v>
      </c>
      <c r="J11">
        <v>1</v>
      </c>
      <c r="K11">
        <v>9</v>
      </c>
      <c r="L11">
        <v>0</v>
      </c>
      <c r="M11">
        <v>0</v>
      </c>
      <c r="N11">
        <v>0</v>
      </c>
      <c r="O11">
        <v>0</v>
      </c>
      <c r="P11">
        <v>2021</v>
      </c>
    </row>
    <row r="12" spans="1:16" x14ac:dyDescent="0.3">
      <c r="A12">
        <v>2022</v>
      </c>
      <c r="B12">
        <v>480</v>
      </c>
      <c r="C12">
        <v>4477</v>
      </c>
      <c r="D12">
        <v>3</v>
      </c>
      <c r="E12">
        <v>62</v>
      </c>
      <c r="F12">
        <v>467</v>
      </c>
      <c r="G12">
        <v>4217</v>
      </c>
      <c r="H12">
        <v>8</v>
      </c>
      <c r="I12">
        <v>191</v>
      </c>
      <c r="J12">
        <v>1</v>
      </c>
      <c r="K12">
        <v>6</v>
      </c>
      <c r="L12">
        <v>1</v>
      </c>
      <c r="M12">
        <v>1</v>
      </c>
      <c r="N12">
        <v>0</v>
      </c>
      <c r="O12">
        <v>0</v>
      </c>
      <c r="P12">
        <v>2022</v>
      </c>
    </row>
    <row r="13" spans="1:16" x14ac:dyDescent="0.3">
      <c r="A13">
        <v>2023</v>
      </c>
      <c r="B13">
        <v>507</v>
      </c>
      <c r="C13">
        <v>4637</v>
      </c>
      <c r="D13">
        <v>3</v>
      </c>
      <c r="E13">
        <v>61</v>
      </c>
      <c r="F13">
        <v>494</v>
      </c>
      <c r="G13">
        <v>4373</v>
      </c>
      <c r="H13">
        <v>8</v>
      </c>
      <c r="I13">
        <v>190</v>
      </c>
      <c r="J13">
        <v>1</v>
      </c>
      <c r="K13">
        <v>9</v>
      </c>
      <c r="L13">
        <v>1</v>
      </c>
      <c r="M13">
        <v>4</v>
      </c>
      <c r="N13">
        <v>0</v>
      </c>
      <c r="O13">
        <v>0</v>
      </c>
      <c r="P13">
        <v>2023</v>
      </c>
    </row>
    <row r="14" spans="1:16" x14ac:dyDescent="0.3">
      <c r="A14" t="s">
        <v>32</v>
      </c>
      <c r="P14" t="s">
        <v>33</v>
      </c>
    </row>
  </sheetData>
  <phoneticPr fontId="18" type="noConversion"/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workbookViewId="0"/>
  </sheetViews>
  <sheetFormatPr defaultRowHeight="16.5" x14ac:dyDescent="0.3"/>
  <sheetData>
    <row r="1" spans="1:9" x14ac:dyDescent="0.3">
      <c r="A1" t="s">
        <v>844</v>
      </c>
      <c r="G1" t="s">
        <v>845</v>
      </c>
    </row>
    <row r="2" spans="1:9" x14ac:dyDescent="0.3">
      <c r="A2" t="s">
        <v>846</v>
      </c>
      <c r="I2" t="s">
        <v>633</v>
      </c>
    </row>
    <row r="3" spans="1:9" x14ac:dyDescent="0.3">
      <c r="B3" t="s">
        <v>233</v>
      </c>
      <c r="C3" t="s">
        <v>847</v>
      </c>
      <c r="G3" t="s">
        <v>848</v>
      </c>
      <c r="H3" t="s">
        <v>849</v>
      </c>
    </row>
    <row r="4" spans="1:9" x14ac:dyDescent="0.3">
      <c r="B4" t="s">
        <v>16</v>
      </c>
      <c r="C4" t="s">
        <v>850</v>
      </c>
      <c r="G4" t="s">
        <v>851</v>
      </c>
      <c r="H4" t="s">
        <v>852</v>
      </c>
      <c r="I4" t="s">
        <v>66</v>
      </c>
    </row>
    <row r="5" spans="1:9" x14ac:dyDescent="0.3">
      <c r="A5" t="s">
        <v>853</v>
      </c>
      <c r="B5" t="s">
        <v>854</v>
      </c>
      <c r="C5" t="s">
        <v>854</v>
      </c>
      <c r="D5" t="s">
        <v>855</v>
      </c>
      <c r="G5" t="s">
        <v>854</v>
      </c>
      <c r="H5" t="s">
        <v>854</v>
      </c>
    </row>
    <row r="6" spans="1:9" x14ac:dyDescent="0.3">
      <c r="B6" t="s">
        <v>840</v>
      </c>
      <c r="C6" t="s">
        <v>840</v>
      </c>
      <c r="E6" t="s">
        <v>649</v>
      </c>
      <c r="F6" t="s">
        <v>650</v>
      </c>
      <c r="G6" t="s">
        <v>840</v>
      </c>
      <c r="H6" t="s">
        <v>840</v>
      </c>
    </row>
    <row r="7" spans="1:9" x14ac:dyDescent="0.3">
      <c r="A7">
        <v>2014</v>
      </c>
      <c r="B7">
        <v>257</v>
      </c>
      <c r="C7">
        <v>0</v>
      </c>
      <c r="D7">
        <v>0</v>
      </c>
      <c r="E7">
        <v>0</v>
      </c>
      <c r="F7">
        <v>0</v>
      </c>
      <c r="G7">
        <v>245</v>
      </c>
      <c r="H7">
        <v>12</v>
      </c>
      <c r="I7">
        <v>2014</v>
      </c>
    </row>
    <row r="8" spans="1:9" x14ac:dyDescent="0.3">
      <c r="A8">
        <v>2015</v>
      </c>
      <c r="B8">
        <v>268</v>
      </c>
      <c r="C8">
        <v>0</v>
      </c>
      <c r="D8">
        <v>0</v>
      </c>
      <c r="E8">
        <v>0</v>
      </c>
      <c r="F8">
        <v>0</v>
      </c>
      <c r="G8">
        <v>255</v>
      </c>
      <c r="H8">
        <v>13</v>
      </c>
      <c r="I8">
        <v>2015</v>
      </c>
    </row>
    <row r="9" spans="1:9" x14ac:dyDescent="0.3">
      <c r="A9">
        <v>2016</v>
      </c>
      <c r="B9">
        <v>263</v>
      </c>
      <c r="C9">
        <v>0</v>
      </c>
      <c r="D9">
        <v>0</v>
      </c>
      <c r="E9">
        <v>0</v>
      </c>
      <c r="F9">
        <v>0</v>
      </c>
      <c r="G9">
        <v>250</v>
      </c>
      <c r="H9">
        <v>13</v>
      </c>
      <c r="I9">
        <v>2016</v>
      </c>
    </row>
    <row r="10" spans="1:9" x14ac:dyDescent="0.3">
      <c r="A10">
        <v>2017</v>
      </c>
      <c r="B10">
        <v>265</v>
      </c>
      <c r="C10">
        <v>0</v>
      </c>
      <c r="D10">
        <v>0</v>
      </c>
      <c r="E10">
        <v>0</v>
      </c>
      <c r="F10">
        <v>0</v>
      </c>
      <c r="G10">
        <v>252</v>
      </c>
      <c r="H10">
        <v>13</v>
      </c>
      <c r="I10">
        <v>2017</v>
      </c>
    </row>
    <row r="11" spans="1:9" x14ac:dyDescent="0.3">
      <c r="A11">
        <v>2018</v>
      </c>
      <c r="B11">
        <v>261</v>
      </c>
      <c r="C11" t="s">
        <v>31</v>
      </c>
      <c r="D11" t="s">
        <v>31</v>
      </c>
      <c r="E11" t="s">
        <v>31</v>
      </c>
      <c r="F11" t="s">
        <v>31</v>
      </c>
      <c r="G11">
        <v>257</v>
      </c>
      <c r="H11">
        <v>4</v>
      </c>
      <c r="I11">
        <v>2018</v>
      </c>
    </row>
    <row r="12" spans="1:9" x14ac:dyDescent="0.3">
      <c r="A12">
        <v>2019</v>
      </c>
      <c r="B12">
        <v>273</v>
      </c>
      <c r="C12">
        <v>1</v>
      </c>
      <c r="D12">
        <v>20</v>
      </c>
      <c r="E12">
        <v>7</v>
      </c>
      <c r="F12">
        <v>13</v>
      </c>
      <c r="G12">
        <v>257</v>
      </c>
      <c r="H12">
        <v>15</v>
      </c>
      <c r="I12">
        <v>2019</v>
      </c>
    </row>
    <row r="13" spans="1:9" x14ac:dyDescent="0.3">
      <c r="A13">
        <v>2020</v>
      </c>
      <c r="B13">
        <v>273</v>
      </c>
      <c r="C13">
        <v>1</v>
      </c>
      <c r="D13">
        <v>23</v>
      </c>
      <c r="E13">
        <v>5</v>
      </c>
      <c r="F13">
        <v>18</v>
      </c>
      <c r="G13">
        <v>257</v>
      </c>
      <c r="H13">
        <v>15</v>
      </c>
      <c r="I13">
        <v>2020</v>
      </c>
    </row>
    <row r="14" spans="1:9" x14ac:dyDescent="0.3">
      <c r="A14">
        <v>2021</v>
      </c>
      <c r="B14">
        <v>276</v>
      </c>
      <c r="C14">
        <v>1</v>
      </c>
      <c r="D14">
        <v>25</v>
      </c>
      <c r="E14">
        <v>6</v>
      </c>
      <c r="F14">
        <v>19</v>
      </c>
      <c r="G14">
        <v>260</v>
      </c>
      <c r="H14">
        <v>15</v>
      </c>
      <c r="I14">
        <v>2021</v>
      </c>
    </row>
    <row r="15" spans="1:9" x14ac:dyDescent="0.3">
      <c r="A15">
        <v>2022</v>
      </c>
      <c r="B15">
        <v>282</v>
      </c>
      <c r="C15">
        <v>2</v>
      </c>
      <c r="D15">
        <v>20</v>
      </c>
      <c r="E15">
        <v>9</v>
      </c>
      <c r="F15">
        <v>11</v>
      </c>
      <c r="G15">
        <v>265</v>
      </c>
      <c r="H15">
        <v>15</v>
      </c>
      <c r="I15">
        <v>2022</v>
      </c>
    </row>
    <row r="16" spans="1:9" x14ac:dyDescent="0.3">
      <c r="A16">
        <v>2023</v>
      </c>
      <c r="B16">
        <v>284</v>
      </c>
      <c r="C16">
        <v>2</v>
      </c>
      <c r="D16">
        <v>108</v>
      </c>
      <c r="E16">
        <v>14</v>
      </c>
      <c r="F16">
        <v>94</v>
      </c>
      <c r="G16">
        <v>271</v>
      </c>
      <c r="H16">
        <v>11</v>
      </c>
      <c r="I16">
        <v>2023</v>
      </c>
    </row>
    <row r="17" spans="1:7" x14ac:dyDescent="0.3">
      <c r="A17" t="s">
        <v>32</v>
      </c>
      <c r="G17" t="s">
        <v>33</v>
      </c>
    </row>
  </sheetData>
  <phoneticPr fontId="18" type="noConversion"/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9"/>
  <sheetViews>
    <sheetView workbookViewId="0"/>
  </sheetViews>
  <sheetFormatPr defaultRowHeight="16.5" x14ac:dyDescent="0.3"/>
  <sheetData>
    <row r="1" spans="1:36" x14ac:dyDescent="0.3">
      <c r="A1" t="s">
        <v>856</v>
      </c>
      <c r="J1" t="s">
        <v>857</v>
      </c>
      <c r="S1" t="s">
        <v>856</v>
      </c>
      <c r="AB1" t="s">
        <v>857</v>
      </c>
    </row>
    <row r="2" spans="1:36" x14ac:dyDescent="0.3">
      <c r="A2" t="s">
        <v>634</v>
      </c>
      <c r="R2" t="s">
        <v>633</v>
      </c>
      <c r="S2" t="s">
        <v>634</v>
      </c>
      <c r="AJ2" t="s">
        <v>633</v>
      </c>
    </row>
    <row r="3" spans="1:36" x14ac:dyDescent="0.3">
      <c r="B3" t="s">
        <v>858</v>
      </c>
      <c r="J3" t="s">
        <v>859</v>
      </c>
      <c r="T3" t="s">
        <v>860</v>
      </c>
      <c r="AB3" t="s">
        <v>861</v>
      </c>
    </row>
    <row r="4" spans="1:36" x14ac:dyDescent="0.3">
      <c r="A4" t="s">
        <v>4</v>
      </c>
      <c r="B4" t="s">
        <v>16</v>
      </c>
      <c r="J4" t="s">
        <v>862</v>
      </c>
      <c r="R4" t="s">
        <v>15</v>
      </c>
      <c r="S4" t="s">
        <v>4</v>
      </c>
      <c r="T4" t="s">
        <v>863</v>
      </c>
      <c r="AB4" t="s">
        <v>864</v>
      </c>
      <c r="AJ4" t="s">
        <v>15</v>
      </c>
    </row>
    <row r="5" spans="1:36" x14ac:dyDescent="0.3">
      <c r="B5" t="s">
        <v>865</v>
      </c>
      <c r="C5" t="s">
        <v>866</v>
      </c>
      <c r="G5" t="s">
        <v>867</v>
      </c>
      <c r="J5" t="s">
        <v>865</v>
      </c>
      <c r="K5" t="s">
        <v>866</v>
      </c>
      <c r="O5" t="s">
        <v>867</v>
      </c>
      <c r="T5" t="s">
        <v>865</v>
      </c>
      <c r="U5" t="s">
        <v>866</v>
      </c>
      <c r="Y5" t="s">
        <v>867</v>
      </c>
      <c r="AB5" t="s">
        <v>865</v>
      </c>
      <c r="AC5" t="s">
        <v>866</v>
      </c>
      <c r="AG5" t="s">
        <v>867</v>
      </c>
    </row>
    <row r="6" spans="1:36" x14ac:dyDescent="0.3">
      <c r="C6" t="s">
        <v>868</v>
      </c>
      <c r="D6" t="s">
        <v>869</v>
      </c>
      <c r="G6" t="s">
        <v>870</v>
      </c>
      <c r="K6" t="s">
        <v>868</v>
      </c>
      <c r="L6" t="s">
        <v>869</v>
      </c>
      <c r="O6" t="s">
        <v>870</v>
      </c>
      <c r="U6" t="s">
        <v>868</v>
      </c>
      <c r="V6" t="s">
        <v>869</v>
      </c>
      <c r="Y6" t="s">
        <v>870</v>
      </c>
      <c r="AC6" t="s">
        <v>868</v>
      </c>
      <c r="AD6" t="s">
        <v>869</v>
      </c>
      <c r="AG6" t="s">
        <v>870</v>
      </c>
    </row>
    <row r="7" spans="1:36" x14ac:dyDescent="0.3">
      <c r="E7" t="s">
        <v>500</v>
      </c>
      <c r="F7" t="s">
        <v>501</v>
      </c>
      <c r="G7" t="s">
        <v>130</v>
      </c>
      <c r="H7" t="s">
        <v>500</v>
      </c>
      <c r="I7" t="s">
        <v>501</v>
      </c>
      <c r="M7" t="s">
        <v>500</v>
      </c>
      <c r="N7" t="s">
        <v>501</v>
      </c>
      <c r="O7" t="s">
        <v>130</v>
      </c>
      <c r="P7" t="s">
        <v>500</v>
      </c>
      <c r="Q7" t="s">
        <v>501</v>
      </c>
      <c r="W7" t="s">
        <v>500</v>
      </c>
      <c r="X7" t="s">
        <v>501</v>
      </c>
      <c r="Y7" t="s">
        <v>130</v>
      </c>
      <c r="Z7" t="s">
        <v>500</v>
      </c>
      <c r="AA7" t="s">
        <v>501</v>
      </c>
      <c r="AE7" t="s">
        <v>500</v>
      </c>
      <c r="AF7" t="s">
        <v>501</v>
      </c>
      <c r="AG7" t="s">
        <v>130</v>
      </c>
      <c r="AH7" t="s">
        <v>500</v>
      </c>
      <c r="AI7" t="s">
        <v>501</v>
      </c>
    </row>
    <row r="8" spans="1:36" x14ac:dyDescent="0.3">
      <c r="A8">
        <v>2014</v>
      </c>
      <c r="B8">
        <v>4</v>
      </c>
      <c r="C8">
        <v>45</v>
      </c>
      <c r="D8">
        <f>SUM(E8:F8)</f>
        <v>26</v>
      </c>
      <c r="E8">
        <v>8</v>
      </c>
      <c r="F8">
        <v>18</v>
      </c>
      <c r="G8">
        <f>SUM(H8:I8)</f>
        <v>14</v>
      </c>
      <c r="H8">
        <v>4</v>
      </c>
      <c r="I8">
        <v>10</v>
      </c>
      <c r="J8">
        <v>2</v>
      </c>
      <c r="K8">
        <v>28</v>
      </c>
      <c r="L8">
        <f>SUM(M8:N8)</f>
        <v>20</v>
      </c>
      <c r="M8">
        <v>5</v>
      </c>
      <c r="N8">
        <v>15</v>
      </c>
      <c r="O8">
        <f>SUM(P8:Q8)</f>
        <v>9</v>
      </c>
      <c r="P8">
        <v>3</v>
      </c>
      <c r="Q8">
        <v>6</v>
      </c>
      <c r="R8">
        <v>2014</v>
      </c>
      <c r="S8">
        <v>2014</v>
      </c>
      <c r="T8">
        <v>2</v>
      </c>
      <c r="U8">
        <v>17</v>
      </c>
      <c r="V8">
        <f>SUM(W8:X8)</f>
        <v>6</v>
      </c>
      <c r="W8">
        <v>3</v>
      </c>
      <c r="X8">
        <v>3</v>
      </c>
      <c r="Y8">
        <f>SUM(Z8:AA8)</f>
        <v>5</v>
      </c>
      <c r="Z8">
        <v>1</v>
      </c>
      <c r="AA8">
        <v>4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2014</v>
      </c>
    </row>
    <row r="9" spans="1:36" x14ac:dyDescent="0.3">
      <c r="A9">
        <v>2015</v>
      </c>
      <c r="B9">
        <v>3</v>
      </c>
      <c r="C9">
        <v>36</v>
      </c>
      <c r="D9">
        <f>SUM(E9:F9)</f>
        <v>12</v>
      </c>
      <c r="E9">
        <v>3</v>
      </c>
      <c r="F9">
        <v>9</v>
      </c>
      <c r="G9">
        <f>SUM(H9:I9)</f>
        <v>5</v>
      </c>
      <c r="H9">
        <v>1</v>
      </c>
      <c r="I9">
        <v>4</v>
      </c>
      <c r="J9">
        <v>2</v>
      </c>
      <c r="K9">
        <v>28</v>
      </c>
      <c r="L9">
        <f>SUM(M9:N9)</f>
        <v>12</v>
      </c>
      <c r="M9">
        <v>3</v>
      </c>
      <c r="N9">
        <v>9</v>
      </c>
      <c r="O9">
        <f>SUM(P9:Q9)</f>
        <v>5</v>
      </c>
      <c r="P9">
        <v>1</v>
      </c>
      <c r="Q9">
        <v>4</v>
      </c>
      <c r="R9">
        <v>2015</v>
      </c>
      <c r="S9">
        <v>2015</v>
      </c>
      <c r="T9">
        <v>1</v>
      </c>
      <c r="U9">
        <v>8</v>
      </c>
      <c r="V9">
        <f>SUM(W9:X9)</f>
        <v>0</v>
      </c>
      <c r="W9">
        <v>0</v>
      </c>
      <c r="X9">
        <v>0</v>
      </c>
      <c r="Y9">
        <f>SUM(Z9:AA9)</f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2015</v>
      </c>
    </row>
    <row r="10" spans="1:36" x14ac:dyDescent="0.3">
      <c r="A10">
        <v>2016</v>
      </c>
      <c r="B10">
        <v>2</v>
      </c>
      <c r="C10">
        <v>20</v>
      </c>
      <c r="D10">
        <f>SUM(E10:F10)</f>
        <v>12</v>
      </c>
      <c r="E10">
        <v>3</v>
      </c>
      <c r="F10">
        <v>9</v>
      </c>
      <c r="G10">
        <f>SUM(H10:I10)</f>
        <v>5</v>
      </c>
      <c r="H10">
        <v>2</v>
      </c>
      <c r="I10">
        <v>3</v>
      </c>
      <c r="J10">
        <v>1</v>
      </c>
      <c r="K10">
        <v>12</v>
      </c>
      <c r="L10">
        <f>SUM(M10:N10)</f>
        <v>12</v>
      </c>
      <c r="M10">
        <v>3</v>
      </c>
      <c r="N10">
        <v>9</v>
      </c>
      <c r="O10">
        <f>SUM(P10:Q10)</f>
        <v>5</v>
      </c>
      <c r="P10">
        <v>2</v>
      </c>
      <c r="Q10">
        <v>3</v>
      </c>
      <c r="R10">
        <v>2016</v>
      </c>
      <c r="S10">
        <v>2016</v>
      </c>
      <c r="T10">
        <v>1</v>
      </c>
      <c r="U10">
        <v>8</v>
      </c>
      <c r="V10">
        <f>SUM(W10:X10)</f>
        <v>0</v>
      </c>
      <c r="W10">
        <v>0</v>
      </c>
      <c r="X10">
        <v>0</v>
      </c>
      <c r="Y10">
        <f>SUM(Z10:AA10)</f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2016</v>
      </c>
    </row>
    <row r="11" spans="1:36" x14ac:dyDescent="0.3">
      <c r="A11">
        <v>2017</v>
      </c>
      <c r="B11">
        <v>1</v>
      </c>
      <c r="C11">
        <v>9</v>
      </c>
      <c r="D11">
        <v>8</v>
      </c>
      <c r="E11">
        <v>2</v>
      </c>
      <c r="F11">
        <v>6</v>
      </c>
      <c r="G11">
        <v>3</v>
      </c>
      <c r="H11">
        <v>0</v>
      </c>
      <c r="I11">
        <v>3</v>
      </c>
      <c r="J11">
        <v>1</v>
      </c>
      <c r="K11">
        <v>9</v>
      </c>
      <c r="L11">
        <v>8</v>
      </c>
      <c r="M11">
        <v>2</v>
      </c>
      <c r="N11">
        <v>6</v>
      </c>
      <c r="O11">
        <v>3</v>
      </c>
      <c r="P11">
        <v>0</v>
      </c>
      <c r="Q11">
        <v>3</v>
      </c>
      <c r="R11">
        <v>2017</v>
      </c>
      <c r="S11">
        <v>2017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2017</v>
      </c>
    </row>
    <row r="12" spans="1:36" x14ac:dyDescent="0.3">
      <c r="A12">
        <v>2018</v>
      </c>
      <c r="B12">
        <v>1</v>
      </c>
      <c r="C12">
        <v>12</v>
      </c>
      <c r="D12">
        <v>6</v>
      </c>
      <c r="E12">
        <v>1</v>
      </c>
      <c r="F12">
        <v>5</v>
      </c>
      <c r="G12">
        <v>3</v>
      </c>
      <c r="H12" t="s">
        <v>31</v>
      </c>
      <c r="I12">
        <v>3</v>
      </c>
      <c r="J12">
        <v>1</v>
      </c>
      <c r="K12">
        <v>12</v>
      </c>
      <c r="L12">
        <v>6</v>
      </c>
      <c r="M12">
        <v>1</v>
      </c>
      <c r="N12">
        <v>5</v>
      </c>
      <c r="O12">
        <v>3</v>
      </c>
      <c r="P12" t="s">
        <v>31</v>
      </c>
      <c r="Q12">
        <v>3</v>
      </c>
      <c r="R12">
        <v>2018</v>
      </c>
      <c r="S12">
        <v>2018</v>
      </c>
      <c r="T12" t="s">
        <v>31</v>
      </c>
      <c r="U12" t="s">
        <v>31</v>
      </c>
      <c r="V12" t="s">
        <v>31</v>
      </c>
      <c r="W12" t="s">
        <v>31</v>
      </c>
      <c r="X12" t="s">
        <v>31</v>
      </c>
      <c r="Y12" t="s">
        <v>31</v>
      </c>
      <c r="Z12" t="s">
        <v>31</v>
      </c>
      <c r="AA12" t="s">
        <v>31</v>
      </c>
      <c r="AB12" t="s">
        <v>31</v>
      </c>
      <c r="AC12" t="s">
        <v>31</v>
      </c>
      <c r="AD12" t="s">
        <v>31</v>
      </c>
      <c r="AE12" t="s">
        <v>31</v>
      </c>
      <c r="AF12" t="s">
        <v>31</v>
      </c>
      <c r="AG12" t="s">
        <v>31</v>
      </c>
      <c r="AH12" t="s">
        <v>31</v>
      </c>
      <c r="AI12" t="s">
        <v>31</v>
      </c>
      <c r="AJ12">
        <v>2018</v>
      </c>
    </row>
    <row r="13" spans="1:36" x14ac:dyDescent="0.3">
      <c r="A13">
        <v>2019</v>
      </c>
      <c r="B13">
        <v>2</v>
      </c>
      <c r="C13">
        <v>12</v>
      </c>
      <c r="D13">
        <v>6</v>
      </c>
      <c r="E13">
        <v>1</v>
      </c>
      <c r="F13">
        <v>5</v>
      </c>
      <c r="G13">
        <v>3</v>
      </c>
      <c r="H13">
        <v>0</v>
      </c>
      <c r="I13">
        <v>3</v>
      </c>
      <c r="J13">
        <v>2</v>
      </c>
      <c r="K13">
        <v>12</v>
      </c>
      <c r="L13">
        <v>6</v>
      </c>
      <c r="M13">
        <v>1</v>
      </c>
      <c r="N13">
        <v>5</v>
      </c>
      <c r="O13">
        <v>3</v>
      </c>
      <c r="P13">
        <v>0</v>
      </c>
      <c r="Q13">
        <v>3</v>
      </c>
      <c r="R13">
        <v>2019</v>
      </c>
      <c r="S13">
        <v>2019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2019</v>
      </c>
    </row>
    <row r="14" spans="1:36" x14ac:dyDescent="0.3">
      <c r="A14">
        <v>2020</v>
      </c>
      <c r="B14">
        <v>1</v>
      </c>
      <c r="C14">
        <v>12</v>
      </c>
      <c r="D14">
        <v>8</v>
      </c>
      <c r="E14">
        <v>1</v>
      </c>
      <c r="F14">
        <v>7</v>
      </c>
      <c r="G14">
        <v>3</v>
      </c>
      <c r="H14">
        <v>0</v>
      </c>
      <c r="I14">
        <v>3</v>
      </c>
      <c r="J14">
        <v>1</v>
      </c>
      <c r="K14">
        <v>12</v>
      </c>
      <c r="L14">
        <v>8</v>
      </c>
      <c r="M14">
        <v>1</v>
      </c>
      <c r="N14">
        <v>7</v>
      </c>
      <c r="O14">
        <v>3</v>
      </c>
      <c r="P14">
        <v>0</v>
      </c>
      <c r="Q14">
        <v>3</v>
      </c>
      <c r="R14">
        <v>2020</v>
      </c>
      <c r="S14">
        <v>2020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2020</v>
      </c>
    </row>
    <row r="15" spans="1:36" x14ac:dyDescent="0.3">
      <c r="A15">
        <v>2021</v>
      </c>
      <c r="B15">
        <v>1</v>
      </c>
      <c r="C15">
        <v>9</v>
      </c>
      <c r="D15">
        <v>8</v>
      </c>
      <c r="E15">
        <v>1</v>
      </c>
      <c r="F15">
        <v>7</v>
      </c>
      <c r="G15">
        <v>3</v>
      </c>
      <c r="H15">
        <v>0</v>
      </c>
      <c r="I15">
        <v>3</v>
      </c>
      <c r="J15">
        <v>1</v>
      </c>
      <c r="K15">
        <v>9</v>
      </c>
      <c r="L15">
        <v>8</v>
      </c>
      <c r="M15">
        <v>1</v>
      </c>
      <c r="N15">
        <v>7</v>
      </c>
      <c r="O15">
        <v>3</v>
      </c>
      <c r="P15">
        <v>0</v>
      </c>
      <c r="Q15">
        <v>3</v>
      </c>
      <c r="R15">
        <v>2021</v>
      </c>
      <c r="S15">
        <v>2021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2021</v>
      </c>
    </row>
    <row r="16" spans="1:36" x14ac:dyDescent="0.3">
      <c r="A16">
        <v>2022</v>
      </c>
      <c r="B16">
        <v>1</v>
      </c>
      <c r="C16">
        <v>9</v>
      </c>
      <c r="D16">
        <v>8</v>
      </c>
      <c r="E16">
        <v>2</v>
      </c>
      <c r="F16">
        <v>6</v>
      </c>
      <c r="G16">
        <v>3</v>
      </c>
      <c r="H16">
        <v>0</v>
      </c>
      <c r="I16">
        <v>3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2022</v>
      </c>
      <c r="S16">
        <v>2022</v>
      </c>
      <c r="T16">
        <v>1</v>
      </c>
      <c r="U16">
        <v>9</v>
      </c>
      <c r="V16">
        <v>8</v>
      </c>
      <c r="W16">
        <v>2</v>
      </c>
      <c r="X16">
        <v>6</v>
      </c>
      <c r="Y16">
        <v>3</v>
      </c>
      <c r="Z16">
        <v>0</v>
      </c>
      <c r="AA16">
        <v>3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2022</v>
      </c>
    </row>
    <row r="17" spans="1:36" x14ac:dyDescent="0.3">
      <c r="A17">
        <v>2023</v>
      </c>
      <c r="B17">
        <v>3</v>
      </c>
      <c r="C17">
        <v>67</v>
      </c>
      <c r="D17">
        <v>14</v>
      </c>
      <c r="E17">
        <v>6</v>
      </c>
      <c r="F17">
        <v>8</v>
      </c>
      <c r="G17">
        <v>8</v>
      </c>
      <c r="H17">
        <v>0</v>
      </c>
      <c r="I17">
        <v>8</v>
      </c>
      <c r="J17">
        <v>2</v>
      </c>
      <c r="K17">
        <v>58</v>
      </c>
      <c r="L17">
        <v>6</v>
      </c>
      <c r="M17">
        <v>4</v>
      </c>
      <c r="N17">
        <v>2</v>
      </c>
      <c r="O17">
        <v>5</v>
      </c>
      <c r="P17">
        <v>0</v>
      </c>
      <c r="Q17">
        <v>5</v>
      </c>
      <c r="R17">
        <v>2023</v>
      </c>
      <c r="S17">
        <v>2023</v>
      </c>
      <c r="T17">
        <v>1</v>
      </c>
      <c r="U17">
        <v>9</v>
      </c>
      <c r="V17">
        <v>8</v>
      </c>
      <c r="W17">
        <v>2</v>
      </c>
      <c r="X17">
        <v>6</v>
      </c>
      <c r="Y17">
        <v>3</v>
      </c>
      <c r="Z17">
        <v>0</v>
      </c>
      <c r="AA17">
        <v>3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2023</v>
      </c>
    </row>
    <row r="18" spans="1:36" x14ac:dyDescent="0.3">
      <c r="A18" t="s">
        <v>871</v>
      </c>
    </row>
    <row r="19" spans="1:36" x14ac:dyDescent="0.3">
      <c r="A19" t="s">
        <v>32</v>
      </c>
      <c r="R19" t="s">
        <v>33</v>
      </c>
      <c r="S19" t="s">
        <v>32</v>
      </c>
      <c r="AJ19" t="s">
        <v>33</v>
      </c>
    </row>
  </sheetData>
  <phoneticPr fontId="18" type="noConversion"/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8"/>
  <sheetViews>
    <sheetView workbookViewId="0"/>
  </sheetViews>
  <sheetFormatPr defaultRowHeight="16.5" x14ac:dyDescent="0.3"/>
  <sheetData>
    <row r="1" spans="1:26" x14ac:dyDescent="0.3">
      <c r="A1" t="s">
        <v>872</v>
      </c>
      <c r="J1" t="s">
        <v>873</v>
      </c>
    </row>
    <row r="2" spans="1:26" x14ac:dyDescent="0.3">
      <c r="A2" t="s">
        <v>634</v>
      </c>
      <c r="Z2" t="s">
        <v>633</v>
      </c>
    </row>
    <row r="3" spans="1:26" x14ac:dyDescent="0.3">
      <c r="B3" t="s">
        <v>874</v>
      </c>
      <c r="J3" t="s">
        <v>875</v>
      </c>
      <c r="R3" t="s">
        <v>876</v>
      </c>
    </row>
    <row r="4" spans="1:26" x14ac:dyDescent="0.3">
      <c r="A4" t="s">
        <v>4</v>
      </c>
      <c r="B4" t="s">
        <v>16</v>
      </c>
      <c r="J4" t="s">
        <v>85</v>
      </c>
      <c r="R4" t="s">
        <v>877</v>
      </c>
      <c r="Z4" t="s">
        <v>66</v>
      </c>
    </row>
    <row r="5" spans="1:26" x14ac:dyDescent="0.3">
      <c r="B5" t="s">
        <v>865</v>
      </c>
      <c r="C5" t="s">
        <v>866</v>
      </c>
      <c r="G5" t="s">
        <v>867</v>
      </c>
      <c r="J5" t="s">
        <v>865</v>
      </c>
      <c r="K5" t="s">
        <v>866</v>
      </c>
      <c r="O5" t="s">
        <v>867</v>
      </c>
      <c r="R5" t="s">
        <v>865</v>
      </c>
      <c r="S5" t="s">
        <v>866</v>
      </c>
      <c r="W5" t="s">
        <v>867</v>
      </c>
      <c r="Z5" t="s">
        <v>130</v>
      </c>
    </row>
    <row r="6" spans="1:26" x14ac:dyDescent="0.3">
      <c r="C6" t="s">
        <v>868</v>
      </c>
      <c r="D6" t="s">
        <v>869</v>
      </c>
      <c r="G6" t="s">
        <v>870</v>
      </c>
      <c r="K6" t="s">
        <v>868</v>
      </c>
      <c r="L6" t="s">
        <v>869</v>
      </c>
      <c r="O6" t="s">
        <v>870</v>
      </c>
      <c r="S6" t="s">
        <v>868</v>
      </c>
      <c r="T6" t="s">
        <v>869</v>
      </c>
      <c r="W6" t="s">
        <v>870</v>
      </c>
    </row>
    <row r="7" spans="1:26" x14ac:dyDescent="0.3">
      <c r="E7" t="s">
        <v>500</v>
      </c>
      <c r="F7" t="s">
        <v>501</v>
      </c>
      <c r="G7" t="s">
        <v>130</v>
      </c>
      <c r="H7" t="s">
        <v>500</v>
      </c>
      <c r="I7" t="s">
        <v>501</v>
      </c>
      <c r="M7" t="s">
        <v>500</v>
      </c>
      <c r="N7" t="s">
        <v>501</v>
      </c>
      <c r="O7" t="s">
        <v>130</v>
      </c>
      <c r="P7" t="s">
        <v>500</v>
      </c>
      <c r="Q7" t="s">
        <v>501</v>
      </c>
      <c r="U7" t="s">
        <v>500</v>
      </c>
      <c r="V7" t="s">
        <v>501</v>
      </c>
      <c r="W7" t="s">
        <v>130</v>
      </c>
      <c r="X7" t="s">
        <v>500</v>
      </c>
      <c r="Y7" t="s">
        <v>501</v>
      </c>
    </row>
    <row r="8" spans="1:26" x14ac:dyDescent="0.3">
      <c r="A8">
        <v>2014</v>
      </c>
      <c r="B8">
        <v>36</v>
      </c>
      <c r="C8">
        <v>1257</v>
      </c>
      <c r="D8">
        <v>1000</v>
      </c>
      <c r="E8">
        <v>260</v>
      </c>
      <c r="F8">
        <v>740</v>
      </c>
      <c r="G8">
        <f>SUM(H8:I8)</f>
        <v>653</v>
      </c>
      <c r="H8">
        <v>98</v>
      </c>
      <c r="I8">
        <v>555</v>
      </c>
      <c r="J8">
        <v>27</v>
      </c>
      <c r="K8">
        <v>1184</v>
      </c>
      <c r="L8">
        <f>SUM(M8:N8)</f>
        <v>944</v>
      </c>
      <c r="M8">
        <v>247</v>
      </c>
      <c r="N8">
        <v>697</v>
      </c>
      <c r="O8">
        <v>603</v>
      </c>
      <c r="P8">
        <v>87</v>
      </c>
      <c r="Q8">
        <v>516</v>
      </c>
      <c r="R8">
        <v>9</v>
      </c>
      <c r="S8">
        <v>73</v>
      </c>
      <c r="T8">
        <v>56</v>
      </c>
      <c r="U8">
        <v>13</v>
      </c>
      <c r="V8">
        <v>43</v>
      </c>
      <c r="W8">
        <v>50</v>
      </c>
      <c r="X8">
        <v>11</v>
      </c>
      <c r="Y8">
        <v>39</v>
      </c>
      <c r="Z8">
        <v>2014</v>
      </c>
    </row>
    <row r="9" spans="1:26" x14ac:dyDescent="0.3">
      <c r="A9">
        <v>2015</v>
      </c>
      <c r="B9">
        <v>43</v>
      </c>
      <c r="C9">
        <v>1481</v>
      </c>
      <c r="D9">
        <v>1152</v>
      </c>
      <c r="E9">
        <v>309</v>
      </c>
      <c r="F9">
        <v>843</v>
      </c>
      <c r="G9">
        <f>SUM(H9:I9)</f>
        <v>788</v>
      </c>
      <c r="H9">
        <v>123</v>
      </c>
      <c r="I9">
        <v>665</v>
      </c>
      <c r="J9">
        <v>33</v>
      </c>
      <c r="K9">
        <v>1400</v>
      </c>
      <c r="L9">
        <f>SUM(M9:N9)</f>
        <v>1105</v>
      </c>
      <c r="M9">
        <v>298</v>
      </c>
      <c r="N9">
        <v>807</v>
      </c>
      <c r="O9">
        <v>743</v>
      </c>
      <c r="P9">
        <v>118</v>
      </c>
      <c r="Q9">
        <v>625</v>
      </c>
      <c r="R9">
        <v>10</v>
      </c>
      <c r="S9">
        <v>81</v>
      </c>
      <c r="T9">
        <v>47</v>
      </c>
      <c r="U9">
        <v>11</v>
      </c>
      <c r="V9">
        <v>36</v>
      </c>
      <c r="W9">
        <v>45</v>
      </c>
      <c r="X9">
        <v>5</v>
      </c>
      <c r="Y9">
        <v>40</v>
      </c>
      <c r="Z9">
        <v>2015</v>
      </c>
    </row>
    <row r="10" spans="1:26" x14ac:dyDescent="0.3">
      <c r="A10">
        <v>2016</v>
      </c>
      <c r="B10">
        <v>50</v>
      </c>
      <c r="C10">
        <v>1607</v>
      </c>
      <c r="D10">
        <v>1186</v>
      </c>
      <c r="E10">
        <v>323</v>
      </c>
      <c r="F10">
        <v>863</v>
      </c>
      <c r="G10">
        <f>SUM(H10:I10)</f>
        <v>844</v>
      </c>
      <c r="H10">
        <v>138</v>
      </c>
      <c r="I10">
        <v>706</v>
      </c>
      <c r="J10">
        <v>36</v>
      </c>
      <c r="K10">
        <v>1490</v>
      </c>
      <c r="L10">
        <f>SUM(M10:N10)</f>
        <v>1122</v>
      </c>
      <c r="M10">
        <v>306</v>
      </c>
      <c r="N10">
        <v>816</v>
      </c>
      <c r="O10">
        <v>789</v>
      </c>
      <c r="P10">
        <v>130</v>
      </c>
      <c r="Q10">
        <v>659</v>
      </c>
      <c r="R10">
        <v>14</v>
      </c>
      <c r="S10">
        <v>117</v>
      </c>
      <c r="T10">
        <v>64</v>
      </c>
      <c r="U10">
        <v>17</v>
      </c>
      <c r="V10">
        <v>47</v>
      </c>
      <c r="W10">
        <v>55</v>
      </c>
      <c r="X10">
        <v>8</v>
      </c>
      <c r="Y10">
        <v>47</v>
      </c>
      <c r="Z10">
        <v>2016</v>
      </c>
    </row>
    <row r="11" spans="1:26" x14ac:dyDescent="0.3">
      <c r="A11">
        <v>2017</v>
      </c>
      <c r="B11">
        <v>61</v>
      </c>
      <c r="C11">
        <v>2168</v>
      </c>
      <c r="D11">
        <v>1682</v>
      </c>
      <c r="E11">
        <v>466</v>
      </c>
      <c r="F11">
        <v>1216</v>
      </c>
      <c r="G11">
        <v>1138</v>
      </c>
      <c r="H11">
        <v>179</v>
      </c>
      <c r="I11">
        <v>959</v>
      </c>
      <c r="J11">
        <v>44</v>
      </c>
      <c r="K11">
        <v>2027</v>
      </c>
      <c r="L11">
        <v>1584</v>
      </c>
      <c r="M11">
        <v>454</v>
      </c>
      <c r="N11">
        <v>1130</v>
      </c>
      <c r="O11">
        <v>1060</v>
      </c>
      <c r="P11">
        <v>160</v>
      </c>
      <c r="Q11">
        <v>900</v>
      </c>
      <c r="R11">
        <v>17</v>
      </c>
      <c r="S11">
        <v>141</v>
      </c>
      <c r="T11">
        <v>98</v>
      </c>
      <c r="U11">
        <v>12</v>
      </c>
      <c r="V11">
        <v>86</v>
      </c>
      <c r="W11">
        <v>78</v>
      </c>
      <c r="X11">
        <v>19</v>
      </c>
      <c r="Y11">
        <v>59</v>
      </c>
      <c r="Z11">
        <v>2017</v>
      </c>
    </row>
    <row r="12" spans="1:26" x14ac:dyDescent="0.3">
      <c r="A12">
        <v>2018</v>
      </c>
      <c r="B12">
        <v>70</v>
      </c>
      <c r="C12">
        <v>2849</v>
      </c>
      <c r="D12">
        <v>2192</v>
      </c>
      <c r="E12">
        <v>646</v>
      </c>
      <c r="F12">
        <v>1546</v>
      </c>
      <c r="G12">
        <v>1464</v>
      </c>
      <c r="H12">
        <v>226</v>
      </c>
      <c r="I12">
        <v>1238</v>
      </c>
      <c r="J12">
        <v>55</v>
      </c>
      <c r="K12">
        <v>2726</v>
      </c>
      <c r="L12">
        <v>2090</v>
      </c>
      <c r="M12">
        <v>635</v>
      </c>
      <c r="N12">
        <v>1455</v>
      </c>
      <c r="O12">
        <v>1389</v>
      </c>
      <c r="P12">
        <v>217</v>
      </c>
      <c r="Q12">
        <v>1172</v>
      </c>
      <c r="R12">
        <v>15</v>
      </c>
      <c r="S12">
        <v>123</v>
      </c>
      <c r="T12">
        <v>102</v>
      </c>
      <c r="U12">
        <v>11</v>
      </c>
      <c r="V12">
        <v>91</v>
      </c>
      <c r="W12">
        <v>75</v>
      </c>
      <c r="X12">
        <v>9</v>
      </c>
      <c r="Y12">
        <v>66</v>
      </c>
      <c r="Z12">
        <v>2018</v>
      </c>
    </row>
    <row r="13" spans="1:26" x14ac:dyDescent="0.3">
      <c r="A13">
        <v>2019</v>
      </c>
      <c r="B13">
        <v>87</v>
      </c>
      <c r="C13">
        <v>21</v>
      </c>
      <c r="D13">
        <v>2906</v>
      </c>
      <c r="E13">
        <v>935</v>
      </c>
      <c r="F13">
        <v>1971</v>
      </c>
      <c r="G13">
        <v>1281</v>
      </c>
      <c r="H13">
        <v>221</v>
      </c>
      <c r="I13">
        <v>1060</v>
      </c>
      <c r="J13">
        <v>67</v>
      </c>
      <c r="K13">
        <v>0</v>
      </c>
      <c r="L13">
        <v>2791</v>
      </c>
      <c r="M13">
        <v>920</v>
      </c>
      <c r="N13">
        <v>1871</v>
      </c>
      <c r="O13">
        <v>1185</v>
      </c>
      <c r="P13">
        <v>205</v>
      </c>
      <c r="Q13">
        <v>980</v>
      </c>
      <c r="R13">
        <v>20</v>
      </c>
      <c r="S13">
        <v>21</v>
      </c>
      <c r="T13">
        <v>115</v>
      </c>
      <c r="U13">
        <v>15</v>
      </c>
      <c r="V13">
        <v>100</v>
      </c>
      <c r="W13">
        <v>96</v>
      </c>
      <c r="X13">
        <v>16</v>
      </c>
      <c r="Y13">
        <v>80</v>
      </c>
      <c r="Z13">
        <v>2019</v>
      </c>
    </row>
    <row r="14" spans="1:26" x14ac:dyDescent="0.3">
      <c r="A14">
        <v>2020</v>
      </c>
      <c r="B14">
        <v>100</v>
      </c>
      <c r="C14">
        <v>4487</v>
      </c>
      <c r="D14">
        <v>3540</v>
      </c>
      <c r="E14">
        <v>1974</v>
      </c>
      <c r="F14">
        <v>1566</v>
      </c>
      <c r="G14">
        <v>1753</v>
      </c>
      <c r="H14">
        <v>388</v>
      </c>
      <c r="I14">
        <v>1365</v>
      </c>
      <c r="J14">
        <v>81</v>
      </c>
      <c r="K14">
        <v>4324</v>
      </c>
      <c r="L14">
        <v>3392</v>
      </c>
      <c r="M14">
        <v>1896</v>
      </c>
      <c r="N14">
        <v>1496</v>
      </c>
      <c r="O14">
        <v>1657</v>
      </c>
      <c r="P14">
        <v>368</v>
      </c>
      <c r="Q14">
        <v>1289</v>
      </c>
      <c r="R14">
        <v>19</v>
      </c>
      <c r="S14">
        <v>163</v>
      </c>
      <c r="T14">
        <v>148</v>
      </c>
      <c r="U14">
        <v>78</v>
      </c>
      <c r="V14">
        <v>70</v>
      </c>
      <c r="W14">
        <v>96</v>
      </c>
      <c r="X14">
        <v>20</v>
      </c>
      <c r="Y14">
        <v>76</v>
      </c>
      <c r="Z14">
        <v>2020</v>
      </c>
    </row>
    <row r="15" spans="1:26" x14ac:dyDescent="0.3">
      <c r="A15">
        <v>2021</v>
      </c>
      <c r="B15">
        <v>111</v>
      </c>
      <c r="C15">
        <v>5145</v>
      </c>
      <c r="D15">
        <v>3936</v>
      </c>
      <c r="E15">
        <f>M15+U15</f>
        <v>2079</v>
      </c>
      <c r="F15">
        <f>N15+V15</f>
        <v>1857</v>
      </c>
      <c r="G15">
        <v>2587</v>
      </c>
      <c r="H15">
        <f>P15+X15</f>
        <v>576</v>
      </c>
      <c r="I15">
        <f>Q15+Y15</f>
        <v>2011</v>
      </c>
      <c r="J15">
        <v>90</v>
      </c>
      <c r="K15">
        <v>4964</v>
      </c>
      <c r="L15">
        <v>3780</v>
      </c>
      <c r="M15">
        <v>1999</v>
      </c>
      <c r="N15">
        <v>1781</v>
      </c>
      <c r="O15">
        <v>2447</v>
      </c>
      <c r="P15">
        <v>548</v>
      </c>
      <c r="Q15">
        <v>1899</v>
      </c>
      <c r="R15">
        <v>21</v>
      </c>
      <c r="S15">
        <v>181</v>
      </c>
      <c r="T15">
        <v>156</v>
      </c>
      <c r="U15">
        <v>80</v>
      </c>
      <c r="V15">
        <v>76</v>
      </c>
      <c r="W15">
        <v>140</v>
      </c>
      <c r="X15">
        <v>28</v>
      </c>
      <c r="Y15">
        <v>112</v>
      </c>
      <c r="Z15">
        <v>2021</v>
      </c>
    </row>
    <row r="16" spans="1:26" x14ac:dyDescent="0.3">
      <c r="A16">
        <v>2022</v>
      </c>
      <c r="B16">
        <v>116</v>
      </c>
      <c r="C16">
        <v>5386</v>
      </c>
      <c r="D16">
        <v>4209</v>
      </c>
      <c r="E16">
        <v>1338</v>
      </c>
      <c r="F16">
        <v>2871</v>
      </c>
      <c r="G16">
        <v>2832</v>
      </c>
      <c r="H16">
        <v>436</v>
      </c>
      <c r="I16">
        <v>2396</v>
      </c>
      <c r="J16">
        <v>94</v>
      </c>
      <c r="K16">
        <v>5196</v>
      </c>
      <c r="L16">
        <v>4038</v>
      </c>
      <c r="M16">
        <v>1304</v>
      </c>
      <c r="N16">
        <v>2734</v>
      </c>
      <c r="O16">
        <v>2689</v>
      </c>
      <c r="P16">
        <v>413</v>
      </c>
      <c r="Q16">
        <v>2276</v>
      </c>
      <c r="R16">
        <v>22</v>
      </c>
      <c r="S16">
        <v>190</v>
      </c>
      <c r="T16">
        <v>171</v>
      </c>
      <c r="U16">
        <v>34</v>
      </c>
      <c r="V16">
        <v>137</v>
      </c>
      <c r="W16">
        <v>143</v>
      </c>
      <c r="X16">
        <v>23</v>
      </c>
      <c r="Y16">
        <v>120</v>
      </c>
      <c r="Z16">
        <v>2022</v>
      </c>
    </row>
    <row r="17" spans="1:26" x14ac:dyDescent="0.3">
      <c r="A17">
        <v>2023</v>
      </c>
      <c r="B17">
        <v>117</v>
      </c>
      <c r="C17">
        <v>5891</v>
      </c>
      <c r="D17">
        <v>4359</v>
      </c>
      <c r="E17">
        <v>1342</v>
      </c>
      <c r="F17">
        <v>3017</v>
      </c>
      <c r="G17">
        <v>2996</v>
      </c>
      <c r="H17">
        <v>426</v>
      </c>
      <c r="I17">
        <v>2570</v>
      </c>
      <c r="J17">
        <v>97</v>
      </c>
      <c r="K17">
        <v>5718</v>
      </c>
      <c r="L17">
        <v>4213</v>
      </c>
      <c r="M17">
        <v>1325</v>
      </c>
      <c r="N17">
        <v>2888</v>
      </c>
      <c r="O17">
        <v>2883</v>
      </c>
      <c r="P17">
        <v>410</v>
      </c>
      <c r="Q17">
        <v>2473</v>
      </c>
      <c r="R17">
        <v>20</v>
      </c>
      <c r="S17">
        <v>173</v>
      </c>
      <c r="T17">
        <v>146</v>
      </c>
      <c r="U17">
        <v>17</v>
      </c>
      <c r="V17">
        <v>129</v>
      </c>
      <c r="W17">
        <v>113</v>
      </c>
      <c r="X17">
        <v>16</v>
      </c>
      <c r="Y17">
        <v>97</v>
      </c>
      <c r="Z17">
        <v>2023</v>
      </c>
    </row>
    <row r="18" spans="1:26" x14ac:dyDescent="0.3">
      <c r="A18" t="s">
        <v>32</v>
      </c>
      <c r="Z18" t="s">
        <v>33</v>
      </c>
    </row>
  </sheetData>
  <phoneticPr fontId="18" type="noConversion"/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20"/>
  <sheetViews>
    <sheetView workbookViewId="0"/>
  </sheetViews>
  <sheetFormatPr defaultRowHeight="16.5" x14ac:dyDescent="0.3"/>
  <sheetData>
    <row r="1" spans="1:34" x14ac:dyDescent="0.3">
      <c r="A1" t="s">
        <v>878</v>
      </c>
      <c r="K1" t="s">
        <v>879</v>
      </c>
    </row>
    <row r="2" spans="1:34" x14ac:dyDescent="0.3">
      <c r="A2" t="s">
        <v>846</v>
      </c>
      <c r="AD2" t="s">
        <v>633</v>
      </c>
    </row>
    <row r="3" spans="1:34" x14ac:dyDescent="0.3">
      <c r="A3" t="s">
        <v>40</v>
      </c>
      <c r="B3" t="s">
        <v>233</v>
      </c>
      <c r="F3" t="s">
        <v>880</v>
      </c>
      <c r="K3" t="s">
        <v>881</v>
      </c>
      <c r="N3" t="s">
        <v>882</v>
      </c>
      <c r="R3" t="s">
        <v>883</v>
      </c>
      <c r="V3" t="s">
        <v>884</v>
      </c>
      <c r="Z3" t="s">
        <v>885</v>
      </c>
      <c r="AD3" t="s">
        <v>886</v>
      </c>
      <c r="AH3" t="s">
        <v>15</v>
      </c>
    </row>
    <row r="4" spans="1:34" x14ac:dyDescent="0.3">
      <c r="B4" t="s">
        <v>16</v>
      </c>
      <c r="F4" t="s">
        <v>887</v>
      </c>
      <c r="K4" t="s">
        <v>888</v>
      </c>
      <c r="N4" t="s">
        <v>889</v>
      </c>
      <c r="R4" t="s">
        <v>890</v>
      </c>
    </row>
    <row r="5" spans="1:34" x14ac:dyDescent="0.3">
      <c r="B5" t="s">
        <v>854</v>
      </c>
      <c r="C5" t="s">
        <v>891</v>
      </c>
      <c r="E5" t="s">
        <v>892</v>
      </c>
      <c r="F5" t="s">
        <v>854</v>
      </c>
      <c r="G5" t="s">
        <v>891</v>
      </c>
      <c r="I5" t="s">
        <v>892</v>
      </c>
      <c r="J5" t="s">
        <v>854</v>
      </c>
      <c r="K5" t="s">
        <v>891</v>
      </c>
      <c r="M5" t="s">
        <v>892</v>
      </c>
      <c r="N5" t="s">
        <v>854</v>
      </c>
      <c r="O5" t="s">
        <v>891</v>
      </c>
      <c r="Q5" t="s">
        <v>892</v>
      </c>
      <c r="R5" t="s">
        <v>854</v>
      </c>
      <c r="S5" t="s">
        <v>891</v>
      </c>
      <c r="U5" t="s">
        <v>892</v>
      </c>
      <c r="V5" t="s">
        <v>854</v>
      </c>
      <c r="W5" t="s">
        <v>891</v>
      </c>
      <c r="Y5" t="s">
        <v>892</v>
      </c>
      <c r="Z5" t="s">
        <v>854</v>
      </c>
      <c r="AA5" t="s">
        <v>891</v>
      </c>
      <c r="AC5" t="s">
        <v>892</v>
      </c>
      <c r="AD5" t="s">
        <v>854</v>
      </c>
      <c r="AE5" t="s">
        <v>891</v>
      </c>
      <c r="AG5" t="s">
        <v>892</v>
      </c>
    </row>
    <row r="6" spans="1:34" x14ac:dyDescent="0.3">
      <c r="C6" t="s">
        <v>843</v>
      </c>
      <c r="G6" t="s">
        <v>843</v>
      </c>
      <c r="K6" t="s">
        <v>843</v>
      </c>
      <c r="O6" t="s">
        <v>843</v>
      </c>
      <c r="S6" t="s">
        <v>843</v>
      </c>
      <c r="W6" t="s">
        <v>843</v>
      </c>
      <c r="AA6" t="s">
        <v>843</v>
      </c>
      <c r="AE6" t="s">
        <v>843</v>
      </c>
    </row>
    <row r="7" spans="1:34" x14ac:dyDescent="0.3">
      <c r="B7" t="s">
        <v>893</v>
      </c>
      <c r="C7" t="s">
        <v>894</v>
      </c>
      <c r="D7" t="s">
        <v>895</v>
      </c>
      <c r="E7" t="s">
        <v>896</v>
      </c>
      <c r="F7" t="s">
        <v>893</v>
      </c>
      <c r="G7" t="s">
        <v>894</v>
      </c>
      <c r="H7" t="s">
        <v>895</v>
      </c>
      <c r="I7" t="s">
        <v>896</v>
      </c>
      <c r="J7" t="s">
        <v>893</v>
      </c>
      <c r="K7" t="s">
        <v>894</v>
      </c>
      <c r="L7" t="s">
        <v>895</v>
      </c>
      <c r="M7" t="s">
        <v>896</v>
      </c>
      <c r="N7" t="s">
        <v>893</v>
      </c>
      <c r="O7" t="s">
        <v>894</v>
      </c>
      <c r="P7" t="s">
        <v>895</v>
      </c>
      <c r="Q7" t="s">
        <v>896</v>
      </c>
      <c r="R7" t="s">
        <v>893</v>
      </c>
      <c r="S7" t="s">
        <v>894</v>
      </c>
      <c r="T7" t="s">
        <v>895</v>
      </c>
      <c r="U7" t="s">
        <v>896</v>
      </c>
      <c r="V7" t="s">
        <v>893</v>
      </c>
      <c r="W7" t="s">
        <v>894</v>
      </c>
      <c r="X7" t="s">
        <v>895</v>
      </c>
      <c r="Y7" t="s">
        <v>896</v>
      </c>
      <c r="Z7" t="s">
        <v>893</v>
      </c>
      <c r="AA7" t="s">
        <v>894</v>
      </c>
      <c r="AB7" t="s">
        <v>895</v>
      </c>
      <c r="AC7" t="s">
        <v>896</v>
      </c>
      <c r="AD7" t="s">
        <v>893</v>
      </c>
      <c r="AE7" t="s">
        <v>894</v>
      </c>
      <c r="AF7" t="s">
        <v>895</v>
      </c>
      <c r="AG7" t="s">
        <v>896</v>
      </c>
    </row>
    <row r="8" spans="1:34" x14ac:dyDescent="0.3">
      <c r="B8" t="s">
        <v>897</v>
      </c>
      <c r="C8" t="s">
        <v>898</v>
      </c>
      <c r="D8" t="s">
        <v>899</v>
      </c>
      <c r="F8" t="s">
        <v>897</v>
      </c>
      <c r="G8" t="s">
        <v>898</v>
      </c>
      <c r="H8" t="s">
        <v>899</v>
      </c>
      <c r="J8" t="s">
        <v>897</v>
      </c>
      <c r="K8" t="s">
        <v>898</v>
      </c>
      <c r="L8" t="s">
        <v>899</v>
      </c>
      <c r="N8" t="s">
        <v>897</v>
      </c>
      <c r="O8" t="s">
        <v>898</v>
      </c>
      <c r="P8" t="s">
        <v>899</v>
      </c>
      <c r="R8" t="s">
        <v>897</v>
      </c>
      <c r="S8" t="s">
        <v>898</v>
      </c>
      <c r="T8" t="s">
        <v>899</v>
      </c>
      <c r="V8" t="s">
        <v>897</v>
      </c>
      <c r="W8" t="s">
        <v>898</v>
      </c>
      <c r="X8" t="s">
        <v>899</v>
      </c>
      <c r="Z8" t="s">
        <v>897</v>
      </c>
      <c r="AA8" t="s">
        <v>898</v>
      </c>
      <c r="AB8" t="s">
        <v>899</v>
      </c>
      <c r="AD8" t="s">
        <v>897</v>
      </c>
      <c r="AE8" t="s">
        <v>898</v>
      </c>
      <c r="AF8" t="s">
        <v>899</v>
      </c>
    </row>
    <row r="9" spans="1:34" x14ac:dyDescent="0.3">
      <c r="A9">
        <v>2014</v>
      </c>
      <c r="B9">
        <v>11</v>
      </c>
      <c r="C9">
        <v>83</v>
      </c>
      <c r="D9">
        <v>364</v>
      </c>
      <c r="E9">
        <v>210</v>
      </c>
      <c r="F9">
        <v>4</v>
      </c>
      <c r="G9">
        <v>0</v>
      </c>
      <c r="H9">
        <v>171</v>
      </c>
      <c r="I9">
        <v>97</v>
      </c>
      <c r="J9">
        <v>3</v>
      </c>
      <c r="K9">
        <v>83</v>
      </c>
      <c r="L9">
        <v>45</v>
      </c>
      <c r="M9">
        <v>17</v>
      </c>
      <c r="N9">
        <v>0</v>
      </c>
      <c r="O9">
        <v>0</v>
      </c>
      <c r="P9">
        <v>0</v>
      </c>
      <c r="Q9">
        <v>0</v>
      </c>
      <c r="R9">
        <v>3</v>
      </c>
      <c r="S9">
        <v>0</v>
      </c>
      <c r="T9">
        <v>43</v>
      </c>
      <c r="U9">
        <v>93</v>
      </c>
      <c r="V9" t="s">
        <v>101</v>
      </c>
      <c r="W9" t="s">
        <v>101</v>
      </c>
      <c r="X9" t="s">
        <v>101</v>
      </c>
      <c r="Y9" t="s">
        <v>101</v>
      </c>
      <c r="Z9" t="s">
        <v>101</v>
      </c>
      <c r="AA9" t="s">
        <v>101</v>
      </c>
      <c r="AB9" t="s">
        <v>101</v>
      </c>
      <c r="AC9" t="s">
        <v>101</v>
      </c>
      <c r="AD9">
        <v>1</v>
      </c>
      <c r="AE9">
        <v>0</v>
      </c>
      <c r="AF9">
        <v>105</v>
      </c>
      <c r="AG9">
        <v>3</v>
      </c>
      <c r="AH9">
        <v>2014</v>
      </c>
    </row>
    <row r="10" spans="1:34" x14ac:dyDescent="0.3">
      <c r="A10">
        <v>2015</v>
      </c>
      <c r="B10">
        <v>7</v>
      </c>
      <c r="C10">
        <v>71</v>
      </c>
      <c r="D10">
        <v>167</v>
      </c>
      <c r="E10">
        <v>52</v>
      </c>
      <c r="F10">
        <v>2</v>
      </c>
      <c r="G10">
        <v>0</v>
      </c>
      <c r="H10">
        <v>7</v>
      </c>
      <c r="I10">
        <v>14</v>
      </c>
      <c r="J10">
        <v>2</v>
      </c>
      <c r="K10">
        <v>71</v>
      </c>
      <c r="L10">
        <v>61</v>
      </c>
      <c r="M10">
        <v>27</v>
      </c>
      <c r="N10">
        <v>0</v>
      </c>
      <c r="O10">
        <v>0</v>
      </c>
      <c r="P10">
        <v>0</v>
      </c>
      <c r="Q10">
        <v>0</v>
      </c>
      <c r="R10">
        <v>2</v>
      </c>
      <c r="S10">
        <v>0</v>
      </c>
      <c r="T10">
        <v>0</v>
      </c>
      <c r="U10">
        <v>7</v>
      </c>
      <c r="V10" t="s">
        <v>101</v>
      </c>
      <c r="W10" t="s">
        <v>101</v>
      </c>
      <c r="X10" t="s">
        <v>101</v>
      </c>
      <c r="Y10" t="s">
        <v>101</v>
      </c>
      <c r="Z10" t="s">
        <v>101</v>
      </c>
      <c r="AA10" t="s">
        <v>101</v>
      </c>
      <c r="AB10" t="s">
        <v>101</v>
      </c>
      <c r="AC10" t="s">
        <v>101</v>
      </c>
      <c r="AD10">
        <v>1</v>
      </c>
      <c r="AE10">
        <v>0</v>
      </c>
      <c r="AF10">
        <v>99</v>
      </c>
      <c r="AG10">
        <v>4</v>
      </c>
      <c r="AH10">
        <v>2015</v>
      </c>
    </row>
    <row r="11" spans="1:34" x14ac:dyDescent="0.3">
      <c r="A11">
        <v>2016</v>
      </c>
      <c r="B11">
        <v>10</v>
      </c>
      <c r="C11">
        <v>95</v>
      </c>
      <c r="D11">
        <v>299</v>
      </c>
      <c r="E11">
        <v>151</v>
      </c>
      <c r="F11">
        <v>3</v>
      </c>
      <c r="G11">
        <v>0</v>
      </c>
      <c r="H11">
        <v>107</v>
      </c>
      <c r="I11">
        <v>64</v>
      </c>
      <c r="J11">
        <v>3</v>
      </c>
      <c r="K11">
        <v>95</v>
      </c>
      <c r="L11">
        <v>68</v>
      </c>
      <c r="M11">
        <v>34</v>
      </c>
      <c r="N11">
        <v>0</v>
      </c>
      <c r="O11">
        <v>0</v>
      </c>
      <c r="P11">
        <v>0</v>
      </c>
      <c r="Q11">
        <v>0</v>
      </c>
      <c r="R11">
        <v>3</v>
      </c>
      <c r="S11">
        <v>0</v>
      </c>
      <c r="T11">
        <v>33</v>
      </c>
      <c r="U11">
        <v>44</v>
      </c>
      <c r="V11" t="s">
        <v>101</v>
      </c>
      <c r="W11" t="s">
        <v>101</v>
      </c>
      <c r="X11" t="s">
        <v>101</v>
      </c>
      <c r="Y11" t="s">
        <v>101</v>
      </c>
      <c r="Z11" t="s">
        <v>101</v>
      </c>
      <c r="AA11" t="s">
        <v>101</v>
      </c>
      <c r="AB11" t="s">
        <v>101</v>
      </c>
      <c r="AC11" t="s">
        <v>101</v>
      </c>
      <c r="AD11">
        <v>1</v>
      </c>
      <c r="AE11">
        <v>0</v>
      </c>
      <c r="AF11">
        <v>91</v>
      </c>
      <c r="AG11">
        <v>9</v>
      </c>
      <c r="AH11">
        <v>2016</v>
      </c>
    </row>
    <row r="12" spans="1:34" x14ac:dyDescent="0.3">
      <c r="A12">
        <v>2017</v>
      </c>
      <c r="B12">
        <v>10</v>
      </c>
      <c r="C12">
        <v>74</v>
      </c>
      <c r="D12">
        <v>180</v>
      </c>
      <c r="E12">
        <v>88</v>
      </c>
      <c r="F12">
        <v>3</v>
      </c>
      <c r="G12">
        <v>0</v>
      </c>
      <c r="H12">
        <v>54</v>
      </c>
      <c r="I12">
        <v>57</v>
      </c>
      <c r="J12">
        <v>3</v>
      </c>
      <c r="K12">
        <v>74</v>
      </c>
      <c r="L12">
        <v>35</v>
      </c>
      <c r="M12">
        <v>18</v>
      </c>
      <c r="N12">
        <v>0</v>
      </c>
      <c r="O12">
        <v>0</v>
      </c>
      <c r="P12">
        <v>0</v>
      </c>
      <c r="Q12">
        <v>0</v>
      </c>
      <c r="R12">
        <v>3</v>
      </c>
      <c r="S12">
        <v>0</v>
      </c>
      <c r="T12">
        <v>3</v>
      </c>
      <c r="U12">
        <v>9</v>
      </c>
      <c r="V12" t="s">
        <v>101</v>
      </c>
      <c r="W12" t="s">
        <v>101</v>
      </c>
      <c r="X12" t="s">
        <v>101</v>
      </c>
      <c r="Y12" t="s">
        <v>101</v>
      </c>
      <c r="Z12" t="s">
        <v>101</v>
      </c>
      <c r="AA12" t="s">
        <v>101</v>
      </c>
      <c r="AB12" t="s">
        <v>101</v>
      </c>
      <c r="AC12" t="s">
        <v>101</v>
      </c>
      <c r="AD12">
        <v>1</v>
      </c>
      <c r="AE12">
        <v>0</v>
      </c>
      <c r="AF12">
        <v>88</v>
      </c>
      <c r="AG12">
        <v>4</v>
      </c>
      <c r="AH12">
        <v>2017</v>
      </c>
    </row>
    <row r="13" spans="1:34" x14ac:dyDescent="0.3">
      <c r="A13">
        <v>2018</v>
      </c>
      <c r="B13">
        <v>10</v>
      </c>
      <c r="C13">
        <v>45</v>
      </c>
      <c r="D13">
        <v>249</v>
      </c>
      <c r="E13">
        <v>169</v>
      </c>
      <c r="F13">
        <v>4</v>
      </c>
      <c r="G13" t="s">
        <v>31</v>
      </c>
      <c r="H13">
        <v>120</v>
      </c>
      <c r="I13">
        <v>124</v>
      </c>
      <c r="J13">
        <v>2</v>
      </c>
      <c r="K13">
        <v>45</v>
      </c>
      <c r="L13">
        <v>36</v>
      </c>
      <c r="M13">
        <v>20</v>
      </c>
      <c r="N13" t="s">
        <v>31</v>
      </c>
      <c r="O13" t="s">
        <v>31</v>
      </c>
      <c r="P13" t="s">
        <v>31</v>
      </c>
      <c r="Q13" t="s">
        <v>31</v>
      </c>
      <c r="R13">
        <v>3</v>
      </c>
      <c r="S13" t="s">
        <v>31</v>
      </c>
      <c r="T13">
        <v>12</v>
      </c>
      <c r="U13">
        <v>21</v>
      </c>
      <c r="V13" t="s">
        <v>101</v>
      </c>
      <c r="W13" t="s">
        <v>101</v>
      </c>
      <c r="X13" t="s">
        <v>101</v>
      </c>
      <c r="Y13" t="s">
        <v>101</v>
      </c>
      <c r="Z13" t="s">
        <v>101</v>
      </c>
      <c r="AA13" t="s">
        <v>101</v>
      </c>
      <c r="AB13" t="s">
        <v>101</v>
      </c>
      <c r="AC13" t="s">
        <v>101</v>
      </c>
      <c r="AD13">
        <v>1</v>
      </c>
      <c r="AE13" t="s">
        <v>31</v>
      </c>
      <c r="AF13">
        <v>81</v>
      </c>
      <c r="AG13">
        <v>4</v>
      </c>
      <c r="AH13">
        <v>2018</v>
      </c>
    </row>
    <row r="14" spans="1:34" x14ac:dyDescent="0.3">
      <c r="A14">
        <v>2019</v>
      </c>
      <c r="B14">
        <v>11</v>
      </c>
      <c r="C14">
        <v>121</v>
      </c>
      <c r="D14">
        <v>263</v>
      </c>
      <c r="E14">
        <v>138</v>
      </c>
      <c r="F14">
        <v>3</v>
      </c>
      <c r="G14">
        <v>0</v>
      </c>
      <c r="H14">
        <v>97</v>
      </c>
      <c r="I14">
        <v>82</v>
      </c>
      <c r="J14">
        <v>5</v>
      </c>
      <c r="K14">
        <v>121</v>
      </c>
      <c r="L14">
        <v>67</v>
      </c>
      <c r="M14">
        <v>43</v>
      </c>
      <c r="N14">
        <v>0</v>
      </c>
      <c r="O14">
        <v>0</v>
      </c>
      <c r="P14">
        <v>0</v>
      </c>
      <c r="Q14">
        <v>0</v>
      </c>
      <c r="R14">
        <v>2</v>
      </c>
      <c r="S14">
        <v>0</v>
      </c>
      <c r="T14">
        <v>6</v>
      </c>
      <c r="U14">
        <v>8</v>
      </c>
      <c r="V14" t="s">
        <v>101</v>
      </c>
      <c r="W14" t="s">
        <v>101</v>
      </c>
      <c r="X14" t="s">
        <v>101</v>
      </c>
      <c r="Y14" t="s">
        <v>101</v>
      </c>
      <c r="Z14" t="s">
        <v>101</v>
      </c>
      <c r="AA14" t="s">
        <v>101</v>
      </c>
      <c r="AB14" t="s">
        <v>101</v>
      </c>
      <c r="AC14" t="s">
        <v>101</v>
      </c>
      <c r="AD14">
        <v>1</v>
      </c>
      <c r="AE14">
        <v>0</v>
      </c>
      <c r="AF14">
        <v>93</v>
      </c>
      <c r="AG14">
        <v>5</v>
      </c>
      <c r="AH14">
        <v>2019</v>
      </c>
    </row>
    <row r="15" spans="1:34" x14ac:dyDescent="0.3">
      <c r="A15">
        <v>2020</v>
      </c>
      <c r="B15">
        <v>30</v>
      </c>
      <c r="C15">
        <v>439</v>
      </c>
      <c r="D15">
        <v>624</v>
      </c>
      <c r="E15">
        <v>532</v>
      </c>
      <c r="F15">
        <v>11</v>
      </c>
      <c r="G15">
        <v>0</v>
      </c>
      <c r="H15">
        <v>219</v>
      </c>
      <c r="I15">
        <v>282</v>
      </c>
      <c r="J15">
        <v>12</v>
      </c>
      <c r="K15">
        <v>359</v>
      </c>
      <c r="L15">
        <v>293</v>
      </c>
      <c r="M15">
        <v>188</v>
      </c>
      <c r="N15">
        <v>0</v>
      </c>
      <c r="O15">
        <v>0</v>
      </c>
      <c r="P15">
        <v>0</v>
      </c>
      <c r="Q15">
        <v>0</v>
      </c>
      <c r="R15">
        <v>6</v>
      </c>
      <c r="S15">
        <v>0</v>
      </c>
      <c r="T15">
        <v>32</v>
      </c>
      <c r="U15">
        <v>57</v>
      </c>
      <c r="V15" t="s">
        <v>101</v>
      </c>
      <c r="W15" t="s">
        <v>101</v>
      </c>
      <c r="X15" t="s">
        <v>101</v>
      </c>
      <c r="Y15" t="s">
        <v>101</v>
      </c>
      <c r="Z15" t="s">
        <v>101</v>
      </c>
      <c r="AA15" t="s">
        <v>101</v>
      </c>
      <c r="AB15" t="s">
        <v>101</v>
      </c>
      <c r="AC15" t="s">
        <v>101</v>
      </c>
      <c r="AD15">
        <v>1</v>
      </c>
      <c r="AE15">
        <v>80</v>
      </c>
      <c r="AF15">
        <v>80</v>
      </c>
      <c r="AG15">
        <v>5</v>
      </c>
      <c r="AH15">
        <v>2020</v>
      </c>
    </row>
    <row r="16" spans="1:34" x14ac:dyDescent="0.3">
      <c r="A16">
        <v>2021</v>
      </c>
      <c r="B16">
        <v>46</v>
      </c>
      <c r="C16">
        <v>469</v>
      </c>
      <c r="D16">
        <v>835</v>
      </c>
      <c r="E16">
        <v>822</v>
      </c>
      <c r="F16">
        <v>21</v>
      </c>
      <c r="G16">
        <v>0</v>
      </c>
      <c r="H16">
        <v>275</v>
      </c>
      <c r="I16">
        <v>499</v>
      </c>
      <c r="J16">
        <v>14</v>
      </c>
      <c r="K16">
        <v>469</v>
      </c>
      <c r="L16">
        <v>347</v>
      </c>
      <c r="M16">
        <v>204</v>
      </c>
      <c r="N16">
        <v>0</v>
      </c>
      <c r="O16">
        <v>0</v>
      </c>
      <c r="P16">
        <v>0</v>
      </c>
      <c r="Q16">
        <v>0</v>
      </c>
      <c r="R16">
        <v>10</v>
      </c>
      <c r="S16">
        <v>0</v>
      </c>
      <c r="T16">
        <v>129</v>
      </c>
      <c r="U16">
        <v>114</v>
      </c>
      <c r="V16">
        <v>0</v>
      </c>
      <c r="W16">
        <v>0</v>
      </c>
      <c r="X16">
        <v>0</v>
      </c>
      <c r="Y16">
        <v>0</v>
      </c>
      <c r="Z16">
        <v>2</v>
      </c>
      <c r="AA16">
        <v>0</v>
      </c>
      <c r="AB16">
        <v>17</v>
      </c>
      <c r="AC16">
        <v>3</v>
      </c>
      <c r="AD16">
        <v>1</v>
      </c>
      <c r="AE16">
        <v>0</v>
      </c>
      <c r="AF16">
        <v>84</v>
      </c>
      <c r="AG16">
        <v>5</v>
      </c>
      <c r="AH16">
        <v>2021</v>
      </c>
    </row>
    <row r="17" spans="1:34" x14ac:dyDescent="0.3">
      <c r="A17">
        <v>2022</v>
      </c>
      <c r="B17">
        <v>68</v>
      </c>
      <c r="C17">
        <v>560</v>
      </c>
      <c r="D17">
        <v>803</v>
      </c>
      <c r="E17">
        <v>1016</v>
      </c>
      <c r="F17">
        <v>31</v>
      </c>
      <c r="G17">
        <v>0</v>
      </c>
      <c r="H17">
        <v>296</v>
      </c>
      <c r="I17">
        <v>688</v>
      </c>
      <c r="J17">
        <v>18</v>
      </c>
      <c r="K17">
        <v>552</v>
      </c>
      <c r="L17">
        <v>316</v>
      </c>
      <c r="M17">
        <v>168</v>
      </c>
      <c r="N17">
        <v>1</v>
      </c>
      <c r="O17">
        <v>8</v>
      </c>
      <c r="P17">
        <v>40</v>
      </c>
      <c r="Q17">
        <v>10</v>
      </c>
      <c r="R17">
        <v>12</v>
      </c>
      <c r="S17">
        <v>0</v>
      </c>
      <c r="T17">
        <v>27</v>
      </c>
      <c r="U17">
        <v>133</v>
      </c>
      <c r="V17">
        <v>3</v>
      </c>
      <c r="W17">
        <v>0</v>
      </c>
      <c r="X17">
        <v>9</v>
      </c>
      <c r="Y17">
        <v>8</v>
      </c>
      <c r="Z17">
        <v>2</v>
      </c>
      <c r="AA17">
        <v>0</v>
      </c>
      <c r="AB17">
        <v>28</v>
      </c>
      <c r="AC17">
        <v>4</v>
      </c>
      <c r="AD17">
        <v>1</v>
      </c>
      <c r="AE17">
        <v>0</v>
      </c>
      <c r="AF17">
        <v>87</v>
      </c>
      <c r="AG17">
        <v>5</v>
      </c>
      <c r="AH17">
        <v>2022</v>
      </c>
    </row>
    <row r="18" spans="1:34" x14ac:dyDescent="0.3">
      <c r="A18">
        <v>2023</v>
      </c>
      <c r="B18">
        <v>90</v>
      </c>
      <c r="C18">
        <v>681</v>
      </c>
      <c r="D18">
        <v>1353</v>
      </c>
      <c r="E18">
        <v>830</v>
      </c>
      <c r="F18">
        <v>45</v>
      </c>
      <c r="G18">
        <v>0</v>
      </c>
      <c r="H18">
        <v>482</v>
      </c>
      <c r="I18">
        <v>572</v>
      </c>
      <c r="J18">
        <v>19</v>
      </c>
      <c r="K18">
        <v>673</v>
      </c>
      <c r="L18">
        <v>462</v>
      </c>
      <c r="M18">
        <v>194</v>
      </c>
      <c r="N18">
        <v>1</v>
      </c>
      <c r="O18">
        <v>8</v>
      </c>
      <c r="P18">
        <v>13</v>
      </c>
      <c r="Q18">
        <v>7</v>
      </c>
      <c r="R18">
        <v>19</v>
      </c>
      <c r="S18">
        <v>0</v>
      </c>
      <c r="T18">
        <v>4</v>
      </c>
      <c r="U18">
        <v>39</v>
      </c>
      <c r="V18">
        <v>2</v>
      </c>
      <c r="W18">
        <v>0</v>
      </c>
      <c r="X18">
        <v>9</v>
      </c>
      <c r="Y18">
        <v>7</v>
      </c>
      <c r="Z18">
        <v>3</v>
      </c>
      <c r="AA18">
        <v>0</v>
      </c>
      <c r="AB18">
        <v>300</v>
      </c>
      <c r="AC18">
        <v>4</v>
      </c>
      <c r="AD18">
        <v>1</v>
      </c>
      <c r="AE18">
        <v>0</v>
      </c>
      <c r="AF18">
        <v>83</v>
      </c>
      <c r="AG18">
        <v>7</v>
      </c>
      <c r="AH18">
        <v>2023</v>
      </c>
    </row>
    <row r="19" spans="1:34" x14ac:dyDescent="0.3">
      <c r="A19" t="s">
        <v>900</v>
      </c>
    </row>
    <row r="20" spans="1:34" x14ac:dyDescent="0.3">
      <c r="A20" t="s">
        <v>32</v>
      </c>
      <c r="AH20" t="s">
        <v>33</v>
      </c>
    </row>
  </sheetData>
  <phoneticPr fontId="18" type="noConversion"/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/>
  </sheetViews>
  <sheetFormatPr defaultRowHeight="16.5" x14ac:dyDescent="0.3"/>
  <sheetData>
    <row r="1" spans="1:10" x14ac:dyDescent="0.3">
      <c r="A1" t="s">
        <v>901</v>
      </c>
      <c r="F1" t="s">
        <v>902</v>
      </c>
    </row>
    <row r="2" spans="1:10" x14ac:dyDescent="0.3">
      <c r="A2" t="s">
        <v>903</v>
      </c>
      <c r="J2" t="s">
        <v>904</v>
      </c>
    </row>
    <row r="3" spans="1:10" x14ac:dyDescent="0.3">
      <c r="B3" t="s">
        <v>233</v>
      </c>
      <c r="D3" t="s">
        <v>905</v>
      </c>
      <c r="F3" t="s">
        <v>906</v>
      </c>
      <c r="H3" t="s">
        <v>907</v>
      </c>
    </row>
    <row r="4" spans="1:10" x14ac:dyDescent="0.3">
      <c r="A4" t="s">
        <v>190</v>
      </c>
      <c r="B4" t="s">
        <v>908</v>
      </c>
      <c r="D4" t="s">
        <v>909</v>
      </c>
      <c r="F4" t="s">
        <v>910</v>
      </c>
      <c r="H4" t="s">
        <v>911</v>
      </c>
      <c r="J4" t="s">
        <v>912</v>
      </c>
    </row>
    <row r="5" spans="1:10" x14ac:dyDescent="0.3">
      <c r="B5" t="s">
        <v>913</v>
      </c>
      <c r="C5" t="s">
        <v>610</v>
      </c>
      <c r="D5" t="s">
        <v>913</v>
      </c>
      <c r="E5" t="s">
        <v>610</v>
      </c>
      <c r="F5" t="s">
        <v>854</v>
      </c>
      <c r="G5" t="s">
        <v>914</v>
      </c>
      <c r="H5" t="s">
        <v>913</v>
      </c>
      <c r="I5" t="s">
        <v>610</v>
      </c>
      <c r="J5" t="s">
        <v>130</v>
      </c>
    </row>
    <row r="6" spans="1:10" x14ac:dyDescent="0.3">
      <c r="A6" t="s">
        <v>915</v>
      </c>
      <c r="B6" t="s">
        <v>130</v>
      </c>
      <c r="C6" t="s">
        <v>130</v>
      </c>
      <c r="D6" t="s">
        <v>130</v>
      </c>
      <c r="E6" t="s">
        <v>130</v>
      </c>
      <c r="F6" t="s">
        <v>916</v>
      </c>
      <c r="G6" t="s">
        <v>130</v>
      </c>
      <c r="J6" t="s">
        <v>917</v>
      </c>
    </row>
    <row r="7" spans="1:10" x14ac:dyDescent="0.3">
      <c r="B7" t="s">
        <v>654</v>
      </c>
      <c r="C7" t="s">
        <v>843</v>
      </c>
      <c r="D7" t="s">
        <v>654</v>
      </c>
      <c r="E7" t="s">
        <v>843</v>
      </c>
      <c r="F7" t="s">
        <v>918</v>
      </c>
      <c r="G7" t="s">
        <v>843</v>
      </c>
      <c r="H7" t="s">
        <v>654</v>
      </c>
      <c r="I7" t="s">
        <v>843</v>
      </c>
    </row>
    <row r="8" spans="1:10" x14ac:dyDescent="0.3">
      <c r="A8">
        <v>2014</v>
      </c>
      <c r="B8">
        <f>SUM(D8+H8)</f>
        <v>2567</v>
      </c>
      <c r="C8">
        <f>SUM(E8,G8,I8)</f>
        <v>4176</v>
      </c>
      <c r="D8">
        <v>2476</v>
      </c>
      <c r="E8">
        <v>3711</v>
      </c>
      <c r="F8">
        <v>37</v>
      </c>
      <c r="G8">
        <v>294</v>
      </c>
      <c r="H8">
        <v>91</v>
      </c>
      <c r="I8">
        <v>171</v>
      </c>
      <c r="J8">
        <v>2014</v>
      </c>
    </row>
    <row r="9" spans="1:10" x14ac:dyDescent="0.3">
      <c r="A9">
        <v>2015</v>
      </c>
      <c r="B9">
        <f>SUM(D9+H9)</f>
        <v>3495</v>
      </c>
      <c r="C9">
        <f>SUM(E9,G9,I9)</f>
        <v>5661</v>
      </c>
      <c r="D9">
        <v>3420</v>
      </c>
      <c r="E9">
        <v>5226</v>
      </c>
      <c r="F9">
        <v>305</v>
      </c>
      <c r="G9">
        <v>305</v>
      </c>
      <c r="H9">
        <v>75</v>
      </c>
      <c r="I9">
        <v>130</v>
      </c>
      <c r="J9">
        <v>2015</v>
      </c>
    </row>
    <row r="10" spans="1:10" x14ac:dyDescent="0.3">
      <c r="A10">
        <v>2016</v>
      </c>
      <c r="B10">
        <f>SUM(D10+H10)</f>
        <v>3665</v>
      </c>
      <c r="C10">
        <v>5848</v>
      </c>
      <c r="D10">
        <v>3602</v>
      </c>
      <c r="E10">
        <v>5390</v>
      </c>
      <c r="F10">
        <v>45</v>
      </c>
      <c r="G10">
        <v>359</v>
      </c>
      <c r="H10">
        <v>63</v>
      </c>
      <c r="I10">
        <v>99</v>
      </c>
      <c r="J10">
        <v>2016</v>
      </c>
    </row>
    <row r="11" spans="1:10" x14ac:dyDescent="0.3">
      <c r="A11">
        <v>2017</v>
      </c>
      <c r="B11">
        <v>4399</v>
      </c>
      <c r="C11">
        <v>6219</v>
      </c>
      <c r="D11">
        <v>3803</v>
      </c>
      <c r="E11">
        <v>5555</v>
      </c>
      <c r="F11">
        <v>428</v>
      </c>
      <c r="G11">
        <v>428</v>
      </c>
      <c r="H11">
        <v>168</v>
      </c>
      <c r="I11">
        <v>236</v>
      </c>
      <c r="J11">
        <v>2017</v>
      </c>
    </row>
    <row r="12" spans="1:10" x14ac:dyDescent="0.3">
      <c r="A12">
        <v>2018</v>
      </c>
      <c r="B12">
        <v>4696</v>
      </c>
      <c r="C12">
        <v>7396</v>
      </c>
      <c r="D12">
        <v>4542</v>
      </c>
      <c r="E12">
        <v>6628</v>
      </c>
      <c r="F12">
        <v>71</v>
      </c>
      <c r="G12">
        <v>557</v>
      </c>
      <c r="H12">
        <v>154</v>
      </c>
      <c r="I12">
        <v>211</v>
      </c>
      <c r="J12">
        <v>2018</v>
      </c>
    </row>
    <row r="13" spans="1:10" x14ac:dyDescent="0.3">
      <c r="A13">
        <v>2019</v>
      </c>
      <c r="B13">
        <v>5558</v>
      </c>
      <c r="C13">
        <v>8704</v>
      </c>
      <c r="D13">
        <v>5414</v>
      </c>
      <c r="E13">
        <v>7858</v>
      </c>
      <c r="F13">
        <v>82</v>
      </c>
      <c r="G13">
        <v>650</v>
      </c>
      <c r="H13">
        <v>144</v>
      </c>
      <c r="I13">
        <v>196</v>
      </c>
      <c r="J13">
        <v>2019</v>
      </c>
    </row>
    <row r="14" spans="1:10" x14ac:dyDescent="0.3">
      <c r="A14">
        <v>2020</v>
      </c>
      <c r="B14">
        <v>6628</v>
      </c>
      <c r="C14">
        <v>10638</v>
      </c>
      <c r="D14">
        <v>6488</v>
      </c>
      <c r="E14">
        <v>9662</v>
      </c>
      <c r="F14">
        <v>100</v>
      </c>
      <c r="G14">
        <v>790</v>
      </c>
      <c r="H14">
        <v>140</v>
      </c>
      <c r="I14">
        <v>186</v>
      </c>
      <c r="J14">
        <v>2020</v>
      </c>
    </row>
    <row r="15" spans="1:10" x14ac:dyDescent="0.3">
      <c r="A15">
        <v>2021</v>
      </c>
      <c r="B15">
        <v>7430</v>
      </c>
      <c r="C15">
        <v>11839</v>
      </c>
      <c r="D15">
        <v>7289</v>
      </c>
      <c r="E15">
        <v>10758</v>
      </c>
      <c r="F15">
        <v>115</v>
      </c>
      <c r="G15">
        <v>894</v>
      </c>
      <c r="H15">
        <v>141</v>
      </c>
      <c r="I15">
        <v>187</v>
      </c>
      <c r="J15">
        <v>2021</v>
      </c>
    </row>
    <row r="16" spans="1:10" x14ac:dyDescent="0.3">
      <c r="A16">
        <v>2022</v>
      </c>
      <c r="B16">
        <v>7690</v>
      </c>
      <c r="C16">
        <v>12176</v>
      </c>
      <c r="D16">
        <v>7542</v>
      </c>
      <c r="E16">
        <v>11323</v>
      </c>
      <c r="F16">
        <v>116</v>
      </c>
      <c r="G16">
        <v>645</v>
      </c>
      <c r="H16">
        <v>148</v>
      </c>
      <c r="I16">
        <v>208</v>
      </c>
      <c r="J16">
        <v>2022</v>
      </c>
    </row>
    <row r="17" spans="1:10" x14ac:dyDescent="0.3">
      <c r="A17">
        <v>2023</v>
      </c>
      <c r="B17">
        <v>9326</v>
      </c>
      <c r="C17">
        <v>13791</v>
      </c>
      <c r="D17">
        <v>8521</v>
      </c>
      <c r="E17">
        <v>12934</v>
      </c>
      <c r="F17">
        <v>109</v>
      </c>
      <c r="G17">
        <v>657</v>
      </c>
      <c r="H17">
        <v>148</v>
      </c>
      <c r="I17">
        <v>200</v>
      </c>
      <c r="J17">
        <v>2023</v>
      </c>
    </row>
    <row r="18" spans="1:10" x14ac:dyDescent="0.3">
      <c r="A18" t="s">
        <v>919</v>
      </c>
      <c r="B18">
        <v>1109</v>
      </c>
      <c r="C18">
        <v>1547</v>
      </c>
      <c r="D18">
        <v>924</v>
      </c>
      <c r="E18">
        <v>1359</v>
      </c>
      <c r="F18">
        <v>27</v>
      </c>
      <c r="G18">
        <v>176</v>
      </c>
      <c r="H18">
        <v>9</v>
      </c>
      <c r="I18">
        <v>12</v>
      </c>
      <c r="J18" t="s">
        <v>920</v>
      </c>
    </row>
    <row r="19" spans="1:10" x14ac:dyDescent="0.3">
      <c r="A19" t="s">
        <v>921</v>
      </c>
      <c r="B19">
        <v>208</v>
      </c>
      <c r="C19">
        <v>235</v>
      </c>
      <c r="D19">
        <v>173</v>
      </c>
      <c r="E19">
        <v>200</v>
      </c>
      <c r="F19">
        <v>8</v>
      </c>
      <c r="G19">
        <v>33</v>
      </c>
      <c r="H19">
        <v>2</v>
      </c>
      <c r="I19">
        <v>2</v>
      </c>
      <c r="J19" t="s">
        <v>922</v>
      </c>
    </row>
    <row r="20" spans="1:10" x14ac:dyDescent="0.3">
      <c r="A20" t="s">
        <v>923</v>
      </c>
      <c r="B20">
        <v>370</v>
      </c>
      <c r="C20">
        <v>422</v>
      </c>
      <c r="D20">
        <v>336</v>
      </c>
      <c r="E20">
        <v>384</v>
      </c>
      <c r="F20">
        <v>5</v>
      </c>
      <c r="G20">
        <v>27</v>
      </c>
      <c r="H20">
        <v>7</v>
      </c>
      <c r="I20">
        <v>11</v>
      </c>
      <c r="J20" t="s">
        <v>924</v>
      </c>
    </row>
    <row r="21" spans="1:10" x14ac:dyDescent="0.3">
      <c r="A21" t="s">
        <v>925</v>
      </c>
      <c r="B21">
        <v>585</v>
      </c>
      <c r="C21">
        <v>808</v>
      </c>
      <c r="D21">
        <v>549</v>
      </c>
      <c r="E21">
        <v>770</v>
      </c>
      <c r="F21">
        <v>6</v>
      </c>
      <c r="G21">
        <v>32</v>
      </c>
      <c r="H21">
        <v>4</v>
      </c>
      <c r="I21">
        <v>6</v>
      </c>
      <c r="J21" t="s">
        <v>926</v>
      </c>
    </row>
    <row r="22" spans="1:10" x14ac:dyDescent="0.3">
      <c r="A22" t="s">
        <v>927</v>
      </c>
      <c r="B22">
        <v>510</v>
      </c>
      <c r="C22">
        <v>578</v>
      </c>
      <c r="D22">
        <v>276</v>
      </c>
      <c r="E22">
        <v>344</v>
      </c>
      <c r="F22">
        <v>27</v>
      </c>
      <c r="G22">
        <v>230</v>
      </c>
      <c r="H22">
        <v>4</v>
      </c>
      <c r="I22">
        <v>4</v>
      </c>
      <c r="J22" t="s">
        <v>928</v>
      </c>
    </row>
    <row r="23" spans="1:10" x14ac:dyDescent="0.3">
      <c r="A23" t="s">
        <v>929</v>
      </c>
      <c r="B23">
        <v>263</v>
      </c>
      <c r="C23">
        <v>338</v>
      </c>
      <c r="D23">
        <v>222</v>
      </c>
      <c r="E23">
        <v>295</v>
      </c>
      <c r="F23">
        <v>3</v>
      </c>
      <c r="G23">
        <v>22</v>
      </c>
      <c r="H23">
        <v>19</v>
      </c>
      <c r="I23">
        <v>21</v>
      </c>
      <c r="J23" t="s">
        <v>930</v>
      </c>
    </row>
    <row r="24" spans="1:10" x14ac:dyDescent="0.3">
      <c r="A24" t="s">
        <v>931</v>
      </c>
      <c r="B24">
        <v>1619</v>
      </c>
      <c r="C24">
        <v>2649</v>
      </c>
      <c r="D24">
        <v>1552</v>
      </c>
      <c r="E24">
        <v>2571</v>
      </c>
      <c r="F24">
        <v>14</v>
      </c>
      <c r="G24">
        <v>35</v>
      </c>
      <c r="H24">
        <v>32</v>
      </c>
      <c r="I24">
        <v>43</v>
      </c>
      <c r="J24" t="s">
        <v>932</v>
      </c>
    </row>
    <row r="25" spans="1:10" x14ac:dyDescent="0.3">
      <c r="A25" t="s">
        <v>933</v>
      </c>
      <c r="B25">
        <v>383</v>
      </c>
      <c r="C25">
        <v>603</v>
      </c>
      <c r="D25">
        <v>367</v>
      </c>
      <c r="E25">
        <v>586</v>
      </c>
      <c r="F25">
        <v>3</v>
      </c>
      <c r="G25">
        <v>14</v>
      </c>
      <c r="H25">
        <v>2</v>
      </c>
      <c r="I25">
        <v>3</v>
      </c>
      <c r="J25" t="s">
        <v>934</v>
      </c>
    </row>
    <row r="26" spans="1:10" x14ac:dyDescent="0.3">
      <c r="A26" t="s">
        <v>935</v>
      </c>
      <c r="B26">
        <v>1368</v>
      </c>
      <c r="C26">
        <v>2131</v>
      </c>
      <c r="D26">
        <v>1331</v>
      </c>
      <c r="E26">
        <v>2093</v>
      </c>
      <c r="F26">
        <v>9</v>
      </c>
      <c r="G26">
        <v>32</v>
      </c>
      <c r="H26">
        <v>5</v>
      </c>
      <c r="I26">
        <v>6</v>
      </c>
      <c r="J26" t="s">
        <v>936</v>
      </c>
    </row>
    <row r="27" spans="1:10" x14ac:dyDescent="0.3">
      <c r="A27" t="s">
        <v>937</v>
      </c>
      <c r="B27">
        <v>942</v>
      </c>
      <c r="C27">
        <v>1438</v>
      </c>
      <c r="D27">
        <v>908</v>
      </c>
      <c r="E27">
        <v>1403</v>
      </c>
      <c r="F27">
        <v>4</v>
      </c>
      <c r="G27">
        <v>25</v>
      </c>
      <c r="H27">
        <v>9</v>
      </c>
      <c r="I27">
        <v>10</v>
      </c>
      <c r="J27" t="s">
        <v>938</v>
      </c>
    </row>
    <row r="28" spans="1:10" x14ac:dyDescent="0.3">
      <c r="A28" t="s">
        <v>939</v>
      </c>
      <c r="B28">
        <v>1116</v>
      </c>
      <c r="C28">
        <v>1566</v>
      </c>
      <c r="D28">
        <v>1050</v>
      </c>
      <c r="E28">
        <v>1479</v>
      </c>
      <c r="F28">
        <v>1</v>
      </c>
      <c r="G28">
        <v>22</v>
      </c>
      <c r="H28">
        <v>44</v>
      </c>
      <c r="I28">
        <v>65</v>
      </c>
      <c r="J28" t="s">
        <v>940</v>
      </c>
    </row>
    <row r="29" spans="1:10" x14ac:dyDescent="0.3">
      <c r="A29" t="s">
        <v>941</v>
      </c>
      <c r="B29">
        <v>853</v>
      </c>
      <c r="C29">
        <v>1476</v>
      </c>
      <c r="D29">
        <v>833</v>
      </c>
      <c r="E29">
        <v>1450</v>
      </c>
      <c r="F29">
        <v>2</v>
      </c>
      <c r="G29">
        <v>9</v>
      </c>
      <c r="H29">
        <v>11</v>
      </c>
      <c r="I29">
        <v>17</v>
      </c>
      <c r="J29" t="s">
        <v>942</v>
      </c>
    </row>
    <row r="30" spans="1:10" x14ac:dyDescent="0.3">
      <c r="A30" t="s">
        <v>943</v>
      </c>
      <c r="J30" t="s">
        <v>944</v>
      </c>
    </row>
  </sheetData>
  <phoneticPr fontId="18" type="noConversion"/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5"/>
  <sheetViews>
    <sheetView workbookViewId="0"/>
  </sheetViews>
  <sheetFormatPr defaultRowHeight="16.5" x14ac:dyDescent="0.3"/>
  <sheetData>
    <row r="2" spans="1:11" x14ac:dyDescent="0.3">
      <c r="A2" t="s">
        <v>945</v>
      </c>
      <c r="H2" t="s">
        <v>946</v>
      </c>
    </row>
    <row r="3" spans="1:11" x14ac:dyDescent="0.3">
      <c r="A3" t="s">
        <v>947</v>
      </c>
      <c r="K3" t="s">
        <v>948</v>
      </c>
    </row>
    <row r="4" spans="1:11" x14ac:dyDescent="0.3">
      <c r="B4" t="s">
        <v>949</v>
      </c>
    </row>
    <row r="5" spans="1:11" x14ac:dyDescent="0.3">
      <c r="A5" t="s">
        <v>4</v>
      </c>
      <c r="B5" t="s">
        <v>950</v>
      </c>
      <c r="E5" t="s">
        <v>737</v>
      </c>
      <c r="H5" t="s">
        <v>951</v>
      </c>
      <c r="K5" t="s">
        <v>66</v>
      </c>
    </row>
    <row r="6" spans="1:11" x14ac:dyDescent="0.3">
      <c r="B6" t="s">
        <v>952</v>
      </c>
      <c r="E6" t="s">
        <v>953</v>
      </c>
      <c r="H6" t="s">
        <v>954</v>
      </c>
      <c r="K6" t="s">
        <v>130</v>
      </c>
    </row>
    <row r="7" spans="1:11" x14ac:dyDescent="0.3">
      <c r="B7" t="s">
        <v>41</v>
      </c>
      <c r="C7" t="s">
        <v>532</v>
      </c>
      <c r="D7" t="s">
        <v>533</v>
      </c>
      <c r="E7" t="s">
        <v>41</v>
      </c>
      <c r="F7" t="s">
        <v>532</v>
      </c>
      <c r="G7" t="s">
        <v>533</v>
      </c>
      <c r="H7" t="s">
        <v>41</v>
      </c>
      <c r="I7" t="s">
        <v>532</v>
      </c>
      <c r="J7" t="s">
        <v>533</v>
      </c>
    </row>
    <row r="8" spans="1:11" x14ac:dyDescent="0.3">
      <c r="B8" t="s">
        <v>16</v>
      </c>
      <c r="C8" t="s">
        <v>541</v>
      </c>
      <c r="D8" t="s">
        <v>542</v>
      </c>
      <c r="E8" t="s">
        <v>16</v>
      </c>
      <c r="F8" t="s">
        <v>541</v>
      </c>
      <c r="G8" t="s">
        <v>542</v>
      </c>
      <c r="H8" t="s">
        <v>16</v>
      </c>
      <c r="I8" t="s">
        <v>541</v>
      </c>
      <c r="J8" t="s">
        <v>542</v>
      </c>
    </row>
    <row r="9" spans="1:11" x14ac:dyDescent="0.3">
      <c r="A9">
        <v>2018</v>
      </c>
      <c r="B9">
        <f>SUM(C9:D9)</f>
        <v>31070</v>
      </c>
      <c r="C9">
        <v>13803</v>
      </c>
      <c r="D9">
        <v>17267</v>
      </c>
      <c r="E9">
        <f>SUM(F9:G9)</f>
        <v>21443</v>
      </c>
      <c r="F9">
        <v>8574</v>
      </c>
      <c r="G9">
        <v>12869</v>
      </c>
      <c r="H9">
        <v>69</v>
      </c>
      <c r="I9">
        <v>62</v>
      </c>
      <c r="J9">
        <v>75</v>
      </c>
      <c r="K9">
        <v>2018</v>
      </c>
    </row>
    <row r="10" spans="1:11" x14ac:dyDescent="0.3">
      <c r="A10">
        <v>2019</v>
      </c>
      <c r="B10">
        <v>33354</v>
      </c>
      <c r="C10">
        <v>14871</v>
      </c>
      <c r="D10">
        <v>18483</v>
      </c>
      <c r="E10">
        <v>23293</v>
      </c>
      <c r="F10">
        <v>9373</v>
      </c>
      <c r="G10">
        <v>13920</v>
      </c>
      <c r="H10">
        <v>69.835701864843799</v>
      </c>
      <c r="I10">
        <v>63.028713603658126</v>
      </c>
      <c r="J10">
        <v>75.312449277714649</v>
      </c>
      <c r="K10">
        <v>2019</v>
      </c>
    </row>
    <row r="11" spans="1:11" x14ac:dyDescent="0.3">
      <c r="A11">
        <v>2020</v>
      </c>
      <c r="B11">
        <v>36183</v>
      </c>
      <c r="C11">
        <v>16240</v>
      </c>
      <c r="D11">
        <v>19943</v>
      </c>
      <c r="E11">
        <v>25527</v>
      </c>
      <c r="F11">
        <v>10464</v>
      </c>
      <c r="G11">
        <v>15063</v>
      </c>
      <c r="H11">
        <v>70.549705662880356</v>
      </c>
      <c r="I11">
        <v>64.433497536945822</v>
      </c>
      <c r="J11">
        <v>75.530261244546963</v>
      </c>
      <c r="K11">
        <v>2020</v>
      </c>
    </row>
    <row r="12" spans="1:11" x14ac:dyDescent="0.3">
      <c r="A12">
        <v>2021</v>
      </c>
      <c r="B12">
        <f>SUM(C12:D12)</f>
        <v>39036</v>
      </c>
      <c r="C12">
        <v>17561</v>
      </c>
      <c r="D12">
        <v>21475</v>
      </c>
      <c r="E12">
        <f>SUM(F12:G12)</f>
        <v>27926</v>
      </c>
      <c r="F12">
        <v>11566</v>
      </c>
      <c r="G12">
        <v>16360</v>
      </c>
      <c r="H12">
        <f>E12/B12*100</f>
        <v>71.539092120094267</v>
      </c>
      <c r="I12">
        <f>F12/C12*100</f>
        <v>65.861852969648652</v>
      </c>
      <c r="J12">
        <f>G12/D12*100</f>
        <v>76.181606519208373</v>
      </c>
      <c r="K12">
        <v>2021</v>
      </c>
    </row>
    <row r="13" spans="1:11" x14ac:dyDescent="0.3">
      <c r="A13">
        <v>2022</v>
      </c>
      <c r="B13">
        <v>41886</v>
      </c>
      <c r="C13">
        <v>18952</v>
      </c>
      <c r="D13">
        <v>22934</v>
      </c>
      <c r="E13">
        <v>29521</v>
      </c>
      <c r="F13">
        <v>12270</v>
      </c>
      <c r="G13">
        <v>17251</v>
      </c>
      <c r="H13">
        <v>70.479396457050086</v>
      </c>
      <c r="I13">
        <v>64.742507387083165</v>
      </c>
      <c r="J13">
        <v>75.220197087293968</v>
      </c>
      <c r="K13">
        <v>2022</v>
      </c>
    </row>
    <row r="14" spans="1:11" x14ac:dyDescent="0.3">
      <c r="A14">
        <v>2023</v>
      </c>
      <c r="B14">
        <v>46170</v>
      </c>
      <c r="C14">
        <v>20949</v>
      </c>
      <c r="D14">
        <v>25221</v>
      </c>
      <c r="E14">
        <v>32737</v>
      </c>
      <c r="F14">
        <v>13637</v>
      </c>
      <c r="G14">
        <v>19100</v>
      </c>
      <c r="H14">
        <v>70.905349794238674</v>
      </c>
      <c r="I14">
        <v>65.096185975464223</v>
      </c>
      <c r="J14">
        <v>75.730542008643582</v>
      </c>
      <c r="K14">
        <v>2023</v>
      </c>
    </row>
    <row r="15" spans="1:11" x14ac:dyDescent="0.3">
      <c r="A15" t="s">
        <v>32</v>
      </c>
      <c r="K15" t="s">
        <v>33</v>
      </c>
    </row>
  </sheetData>
  <phoneticPr fontId="1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/>
  </sheetViews>
  <sheetFormatPr defaultRowHeight="16.5" x14ac:dyDescent="0.3"/>
  <sheetData>
    <row r="1" spans="1:18" x14ac:dyDescent="0.3">
      <c r="A1" t="s">
        <v>109</v>
      </c>
    </row>
    <row r="2" spans="1:18" x14ac:dyDescent="0.3">
      <c r="A2" t="s">
        <v>2</v>
      </c>
      <c r="R2" t="s">
        <v>3</v>
      </c>
    </row>
    <row r="3" spans="1:18" x14ac:dyDescent="0.3">
      <c r="A3" t="s">
        <v>110</v>
      </c>
      <c r="B3" t="s">
        <v>111</v>
      </c>
      <c r="L3" t="s">
        <v>112</v>
      </c>
      <c r="R3" t="s">
        <v>113</v>
      </c>
    </row>
    <row r="4" spans="1:18" x14ac:dyDescent="0.3">
      <c r="C4" t="s">
        <v>114</v>
      </c>
      <c r="D4" t="s">
        <v>115</v>
      </c>
      <c r="E4" t="s">
        <v>116</v>
      </c>
      <c r="F4" t="s">
        <v>117</v>
      </c>
      <c r="G4" t="s">
        <v>118</v>
      </c>
      <c r="H4" t="s">
        <v>119</v>
      </c>
      <c r="I4" t="s">
        <v>120</v>
      </c>
      <c r="J4" t="s">
        <v>121</v>
      </c>
      <c r="K4" t="s">
        <v>122</v>
      </c>
      <c r="M4" t="s">
        <v>123</v>
      </c>
      <c r="N4" t="s">
        <v>124</v>
      </c>
      <c r="O4" t="s">
        <v>125</v>
      </c>
      <c r="P4" t="s">
        <v>126</v>
      </c>
      <c r="Q4" t="s">
        <v>127</v>
      </c>
    </row>
    <row r="5" spans="1:18" x14ac:dyDescent="0.3">
      <c r="C5" t="s">
        <v>128</v>
      </c>
      <c r="D5" t="s">
        <v>129</v>
      </c>
      <c r="E5" t="s">
        <v>130</v>
      </c>
      <c r="F5" t="s">
        <v>131</v>
      </c>
      <c r="I5" t="s">
        <v>132</v>
      </c>
    </row>
    <row r="6" spans="1:18" x14ac:dyDescent="0.3">
      <c r="C6" t="s">
        <v>133</v>
      </c>
      <c r="D6" t="s">
        <v>134</v>
      </c>
      <c r="E6" t="s">
        <v>135</v>
      </c>
      <c r="F6" t="s">
        <v>136</v>
      </c>
      <c r="G6" t="s">
        <v>137</v>
      </c>
      <c r="H6" t="s">
        <v>138</v>
      </c>
      <c r="I6" t="s">
        <v>139</v>
      </c>
      <c r="J6" t="s">
        <v>140</v>
      </c>
      <c r="K6" t="s">
        <v>141</v>
      </c>
      <c r="M6" t="s">
        <v>142</v>
      </c>
      <c r="N6" t="s">
        <v>143</v>
      </c>
      <c r="O6" t="s">
        <v>144</v>
      </c>
      <c r="P6" t="s">
        <v>145</v>
      </c>
      <c r="Q6" t="s">
        <v>141</v>
      </c>
    </row>
    <row r="7" spans="1:18" x14ac:dyDescent="0.3">
      <c r="A7">
        <v>2007</v>
      </c>
      <c r="B7">
        <v>0</v>
      </c>
      <c r="C7">
        <v>0</v>
      </c>
      <c r="D7">
        <v>0</v>
      </c>
      <c r="E7" t="s">
        <v>101</v>
      </c>
      <c r="F7" t="s">
        <v>101</v>
      </c>
      <c r="G7">
        <v>0</v>
      </c>
      <c r="H7">
        <v>0</v>
      </c>
      <c r="I7" t="s">
        <v>101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2007</v>
      </c>
    </row>
    <row r="8" spans="1:18" x14ac:dyDescent="0.3">
      <c r="A8">
        <v>2008</v>
      </c>
      <c r="B8">
        <v>1</v>
      </c>
      <c r="C8">
        <v>0</v>
      </c>
      <c r="D8">
        <v>0</v>
      </c>
      <c r="E8" t="s">
        <v>101</v>
      </c>
      <c r="F8" t="s">
        <v>101</v>
      </c>
      <c r="G8">
        <v>0</v>
      </c>
      <c r="H8">
        <v>0</v>
      </c>
      <c r="I8" t="s">
        <v>101</v>
      </c>
      <c r="J8">
        <v>0</v>
      </c>
      <c r="K8">
        <v>1</v>
      </c>
      <c r="L8">
        <v>1</v>
      </c>
      <c r="M8">
        <v>0</v>
      </c>
      <c r="N8">
        <v>0</v>
      </c>
      <c r="O8">
        <v>0</v>
      </c>
      <c r="P8">
        <v>1</v>
      </c>
      <c r="Q8">
        <v>0</v>
      </c>
      <c r="R8">
        <v>2008</v>
      </c>
    </row>
    <row r="9" spans="1:18" x14ac:dyDescent="0.3">
      <c r="A9">
        <v>2009</v>
      </c>
      <c r="B9">
        <v>0</v>
      </c>
      <c r="C9">
        <v>0</v>
      </c>
      <c r="D9">
        <v>0</v>
      </c>
      <c r="E9" t="s">
        <v>101</v>
      </c>
      <c r="F9" t="s">
        <v>101</v>
      </c>
      <c r="G9">
        <v>0</v>
      </c>
      <c r="H9">
        <v>0</v>
      </c>
      <c r="I9" t="s">
        <v>101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2009</v>
      </c>
    </row>
    <row r="10" spans="1:18" x14ac:dyDescent="0.3">
      <c r="A10">
        <v>2010</v>
      </c>
      <c r="B10">
        <v>1</v>
      </c>
      <c r="C10">
        <v>1</v>
      </c>
      <c r="D10">
        <v>0</v>
      </c>
      <c r="E10" t="s">
        <v>101</v>
      </c>
      <c r="F10" t="s">
        <v>101</v>
      </c>
      <c r="G10">
        <v>0</v>
      </c>
      <c r="H10">
        <v>0</v>
      </c>
      <c r="I10" t="s">
        <v>101</v>
      </c>
      <c r="J10">
        <v>0</v>
      </c>
      <c r="K10">
        <v>0</v>
      </c>
      <c r="L10">
        <v>1</v>
      </c>
      <c r="M10">
        <v>0</v>
      </c>
      <c r="N10">
        <v>1</v>
      </c>
      <c r="O10">
        <v>0</v>
      </c>
      <c r="P10">
        <v>0</v>
      </c>
      <c r="Q10">
        <v>0</v>
      </c>
      <c r="R10">
        <v>2010</v>
      </c>
    </row>
    <row r="11" spans="1:18" x14ac:dyDescent="0.3">
      <c r="A11">
        <v>2011</v>
      </c>
      <c r="B11">
        <v>0</v>
      </c>
      <c r="C11">
        <v>0</v>
      </c>
      <c r="D11">
        <v>0</v>
      </c>
      <c r="E11" t="s">
        <v>101</v>
      </c>
      <c r="F11" t="s">
        <v>101</v>
      </c>
      <c r="G11">
        <v>0</v>
      </c>
      <c r="H11">
        <v>0</v>
      </c>
      <c r="I11" t="s">
        <v>101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2011</v>
      </c>
    </row>
    <row r="12" spans="1:18" x14ac:dyDescent="0.3">
      <c r="A12">
        <v>2012</v>
      </c>
      <c r="B12">
        <v>0</v>
      </c>
      <c r="C12">
        <v>0</v>
      </c>
      <c r="D12">
        <v>0</v>
      </c>
      <c r="E12" t="s">
        <v>101</v>
      </c>
      <c r="F12" t="s">
        <v>101</v>
      </c>
      <c r="G12">
        <v>0</v>
      </c>
      <c r="H12">
        <v>0</v>
      </c>
      <c r="I12" t="s">
        <v>101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2012</v>
      </c>
    </row>
    <row r="13" spans="1:18" x14ac:dyDescent="0.3">
      <c r="A13">
        <v>2013</v>
      </c>
      <c r="B13">
        <v>0</v>
      </c>
      <c r="C13">
        <v>0</v>
      </c>
      <c r="D13">
        <v>0</v>
      </c>
      <c r="E13" t="s">
        <v>101</v>
      </c>
      <c r="F13" t="s">
        <v>101</v>
      </c>
      <c r="G13">
        <v>0</v>
      </c>
      <c r="H13">
        <v>0</v>
      </c>
      <c r="I13" t="s">
        <v>101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2013</v>
      </c>
    </row>
    <row r="14" spans="1:18" x14ac:dyDescent="0.3">
      <c r="A14">
        <v>2014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2014</v>
      </c>
    </row>
    <row r="15" spans="1:18" x14ac:dyDescent="0.3">
      <c r="A15">
        <v>2015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2015</v>
      </c>
    </row>
    <row r="16" spans="1:18" x14ac:dyDescent="0.3">
      <c r="A16">
        <v>2016</v>
      </c>
      <c r="B16">
        <v>1</v>
      </c>
      <c r="C16">
        <v>0</v>
      </c>
      <c r="D16">
        <v>0</v>
      </c>
      <c r="E16">
        <v>1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</v>
      </c>
      <c r="M16">
        <v>0</v>
      </c>
      <c r="N16">
        <v>0</v>
      </c>
      <c r="O16">
        <v>0</v>
      </c>
      <c r="P16">
        <v>1</v>
      </c>
      <c r="Q16">
        <v>0</v>
      </c>
      <c r="R16">
        <v>2016</v>
      </c>
    </row>
    <row r="17" spans="1:18" x14ac:dyDescent="0.3">
      <c r="A17">
        <v>2017</v>
      </c>
      <c r="B17">
        <v>2</v>
      </c>
      <c r="C17">
        <v>0</v>
      </c>
      <c r="D17">
        <v>2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2</v>
      </c>
      <c r="M17">
        <v>0</v>
      </c>
      <c r="N17">
        <v>0</v>
      </c>
      <c r="O17">
        <v>0</v>
      </c>
      <c r="P17">
        <v>2</v>
      </c>
      <c r="Q17">
        <v>0</v>
      </c>
      <c r="R17">
        <v>2017</v>
      </c>
    </row>
    <row r="18" spans="1:18" x14ac:dyDescent="0.3">
      <c r="A18" t="s">
        <v>32</v>
      </c>
      <c r="R18" t="s">
        <v>33</v>
      </c>
    </row>
  </sheetData>
  <phoneticPr fontId="18" type="noConversion"/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T17"/>
  <sheetViews>
    <sheetView workbookViewId="0"/>
  </sheetViews>
  <sheetFormatPr defaultRowHeight="16.5" x14ac:dyDescent="0.3"/>
  <sheetData>
    <row r="3" spans="1:46" x14ac:dyDescent="0.3">
      <c r="A3" t="s">
        <v>955</v>
      </c>
      <c r="L3" t="s">
        <v>956</v>
      </c>
      <c r="V3" t="s">
        <v>957</v>
      </c>
      <c r="AH3" t="s">
        <v>958</v>
      </c>
    </row>
    <row r="4" spans="1:46" x14ac:dyDescent="0.3">
      <c r="A4" t="s">
        <v>634</v>
      </c>
      <c r="AT4" t="s">
        <v>633</v>
      </c>
    </row>
    <row r="5" spans="1:46" x14ac:dyDescent="0.3">
      <c r="A5" t="s">
        <v>514</v>
      </c>
      <c r="B5" t="s">
        <v>41</v>
      </c>
      <c r="F5" t="s">
        <v>959</v>
      </c>
      <c r="Z5" t="s">
        <v>960</v>
      </c>
      <c r="AT5" t="s">
        <v>66</v>
      </c>
    </row>
    <row r="6" spans="1:46" x14ac:dyDescent="0.3">
      <c r="B6" t="s">
        <v>16</v>
      </c>
      <c r="F6" t="s">
        <v>961</v>
      </c>
      <c r="J6" t="s">
        <v>962</v>
      </c>
      <c r="N6" t="s">
        <v>963</v>
      </c>
      <c r="R6" t="s">
        <v>964</v>
      </c>
      <c r="V6" t="s">
        <v>965</v>
      </c>
      <c r="Z6" t="s">
        <v>642</v>
      </c>
      <c r="AD6" t="s">
        <v>966</v>
      </c>
      <c r="AH6" t="s">
        <v>967</v>
      </c>
      <c r="AL6" t="s">
        <v>968</v>
      </c>
      <c r="AP6" t="s">
        <v>969</v>
      </c>
    </row>
    <row r="7" spans="1:46" x14ac:dyDescent="0.3">
      <c r="B7" t="s">
        <v>854</v>
      </c>
      <c r="C7" t="s">
        <v>970</v>
      </c>
      <c r="D7" t="s">
        <v>971</v>
      </c>
      <c r="E7" t="s">
        <v>972</v>
      </c>
      <c r="F7" t="s">
        <v>854</v>
      </c>
      <c r="G7" t="s">
        <v>970</v>
      </c>
      <c r="H7" t="s">
        <v>971</v>
      </c>
      <c r="I7" t="s">
        <v>972</v>
      </c>
      <c r="J7" t="s">
        <v>854</v>
      </c>
      <c r="K7" t="s">
        <v>970</v>
      </c>
      <c r="L7" t="s">
        <v>971</v>
      </c>
      <c r="M7" t="s">
        <v>972</v>
      </c>
      <c r="N7" t="s">
        <v>854</v>
      </c>
      <c r="O7" t="s">
        <v>970</v>
      </c>
      <c r="P7" t="s">
        <v>971</v>
      </c>
      <c r="Q7" t="s">
        <v>972</v>
      </c>
      <c r="R7" t="s">
        <v>854</v>
      </c>
      <c r="S7" t="s">
        <v>970</v>
      </c>
      <c r="T7" t="s">
        <v>971</v>
      </c>
      <c r="U7" t="s">
        <v>972</v>
      </c>
      <c r="V7" t="s">
        <v>854</v>
      </c>
      <c r="W7" t="s">
        <v>970</v>
      </c>
      <c r="X7" t="s">
        <v>971</v>
      </c>
      <c r="Y7" t="s">
        <v>972</v>
      </c>
      <c r="Z7" t="s">
        <v>854</v>
      </c>
      <c r="AA7" t="s">
        <v>970</v>
      </c>
      <c r="AB7" t="s">
        <v>971</v>
      </c>
      <c r="AC7" t="s">
        <v>972</v>
      </c>
      <c r="AD7" t="s">
        <v>854</v>
      </c>
      <c r="AE7" t="s">
        <v>970</v>
      </c>
      <c r="AF7" t="s">
        <v>971</v>
      </c>
      <c r="AG7" t="s">
        <v>972</v>
      </c>
      <c r="AH7" t="s">
        <v>854</v>
      </c>
      <c r="AI7" t="s">
        <v>970</v>
      </c>
      <c r="AJ7" t="s">
        <v>971</v>
      </c>
      <c r="AK7" t="s">
        <v>972</v>
      </c>
      <c r="AL7" t="s">
        <v>854</v>
      </c>
      <c r="AM7" t="s">
        <v>970</v>
      </c>
      <c r="AN7" t="s">
        <v>971</v>
      </c>
      <c r="AO7" t="s">
        <v>972</v>
      </c>
      <c r="AP7" t="s">
        <v>854</v>
      </c>
      <c r="AQ7" t="s">
        <v>970</v>
      </c>
      <c r="AR7" t="s">
        <v>971</v>
      </c>
      <c r="AS7" t="s">
        <v>972</v>
      </c>
    </row>
    <row r="8" spans="1:46" x14ac:dyDescent="0.3">
      <c r="E8" t="s">
        <v>839</v>
      </c>
      <c r="I8" t="s">
        <v>839</v>
      </c>
      <c r="M8" t="s">
        <v>839</v>
      </c>
      <c r="Q8" t="s">
        <v>839</v>
      </c>
      <c r="U8" t="s">
        <v>839</v>
      </c>
      <c r="Y8" t="s">
        <v>839</v>
      </c>
      <c r="AC8" t="s">
        <v>839</v>
      </c>
      <c r="AG8" t="s">
        <v>839</v>
      </c>
      <c r="AK8" t="s">
        <v>839</v>
      </c>
      <c r="AO8" t="s">
        <v>839</v>
      </c>
      <c r="AS8" t="s">
        <v>839</v>
      </c>
    </row>
    <row r="9" spans="1:46" x14ac:dyDescent="0.3">
      <c r="B9" t="s">
        <v>893</v>
      </c>
      <c r="E9" t="s">
        <v>973</v>
      </c>
      <c r="F9" t="s">
        <v>893</v>
      </c>
      <c r="I9" t="s">
        <v>973</v>
      </c>
      <c r="J9" t="s">
        <v>893</v>
      </c>
      <c r="M9" t="s">
        <v>973</v>
      </c>
      <c r="N9" t="s">
        <v>893</v>
      </c>
      <c r="Q9" t="s">
        <v>973</v>
      </c>
      <c r="R9" t="s">
        <v>893</v>
      </c>
      <c r="U9" t="s">
        <v>973</v>
      </c>
      <c r="V9" t="s">
        <v>893</v>
      </c>
      <c r="Y9" t="s">
        <v>973</v>
      </c>
      <c r="Z9" t="s">
        <v>893</v>
      </c>
      <c r="AC9" t="s">
        <v>973</v>
      </c>
      <c r="AD9" t="s">
        <v>893</v>
      </c>
      <c r="AG9" t="s">
        <v>973</v>
      </c>
      <c r="AH9" t="s">
        <v>893</v>
      </c>
      <c r="AK9" t="s">
        <v>973</v>
      </c>
      <c r="AL9" t="s">
        <v>893</v>
      </c>
      <c r="AO9" t="s">
        <v>973</v>
      </c>
      <c r="AP9" t="s">
        <v>893</v>
      </c>
      <c r="AS9" t="s">
        <v>973</v>
      </c>
    </row>
    <row r="10" spans="1:46" x14ac:dyDescent="0.3">
      <c r="B10" t="s">
        <v>897</v>
      </c>
      <c r="C10" t="s">
        <v>974</v>
      </c>
      <c r="D10" t="s">
        <v>975</v>
      </c>
      <c r="E10" t="s">
        <v>976</v>
      </c>
      <c r="F10" t="s">
        <v>897</v>
      </c>
      <c r="G10" t="s">
        <v>974</v>
      </c>
      <c r="H10" t="s">
        <v>975</v>
      </c>
      <c r="I10" t="s">
        <v>976</v>
      </c>
      <c r="J10" t="s">
        <v>897</v>
      </c>
      <c r="K10" t="s">
        <v>974</v>
      </c>
      <c r="L10" t="s">
        <v>975</v>
      </c>
      <c r="M10" t="s">
        <v>976</v>
      </c>
      <c r="N10" t="s">
        <v>897</v>
      </c>
      <c r="O10" t="s">
        <v>974</v>
      </c>
      <c r="P10" t="s">
        <v>975</v>
      </c>
      <c r="Q10" t="s">
        <v>976</v>
      </c>
      <c r="R10" t="s">
        <v>897</v>
      </c>
      <c r="S10" t="s">
        <v>974</v>
      </c>
      <c r="T10" t="s">
        <v>975</v>
      </c>
      <c r="U10" t="s">
        <v>976</v>
      </c>
      <c r="V10" t="s">
        <v>897</v>
      </c>
      <c r="W10" t="s">
        <v>974</v>
      </c>
      <c r="X10" t="s">
        <v>975</v>
      </c>
      <c r="Y10" t="s">
        <v>976</v>
      </c>
      <c r="Z10" t="s">
        <v>897</v>
      </c>
      <c r="AA10" t="s">
        <v>974</v>
      </c>
      <c r="AB10" t="s">
        <v>975</v>
      </c>
      <c r="AC10" t="s">
        <v>976</v>
      </c>
      <c r="AD10" t="s">
        <v>897</v>
      </c>
      <c r="AE10" t="s">
        <v>974</v>
      </c>
      <c r="AF10" t="s">
        <v>975</v>
      </c>
      <c r="AG10" t="s">
        <v>976</v>
      </c>
      <c r="AH10" t="s">
        <v>897</v>
      </c>
      <c r="AI10" t="s">
        <v>974</v>
      </c>
      <c r="AJ10" t="s">
        <v>975</v>
      </c>
      <c r="AK10" t="s">
        <v>976</v>
      </c>
      <c r="AL10" t="s">
        <v>897</v>
      </c>
      <c r="AM10" t="s">
        <v>974</v>
      </c>
      <c r="AN10" t="s">
        <v>975</v>
      </c>
      <c r="AO10" t="s">
        <v>976</v>
      </c>
      <c r="AP10" t="s">
        <v>897</v>
      </c>
      <c r="AQ10" t="s">
        <v>974</v>
      </c>
      <c r="AR10" t="s">
        <v>975</v>
      </c>
      <c r="AS10" t="s">
        <v>976</v>
      </c>
    </row>
    <row r="11" spans="1:46" x14ac:dyDescent="0.3">
      <c r="A11">
        <v>2020</v>
      </c>
      <c r="B11">
        <f>F11+Z11</f>
        <v>1</v>
      </c>
      <c r="C11">
        <f>G11+AA11</f>
        <v>3</v>
      </c>
      <c r="D11">
        <f>H11+AB11</f>
        <v>4</v>
      </c>
      <c r="E11">
        <f>I11+AC11</f>
        <v>2020</v>
      </c>
      <c r="F11">
        <f>SUM(J11,N11,R11,V11)</f>
        <v>0</v>
      </c>
      <c r="G11">
        <f>SUM(K11,O11,S11,W11)</f>
        <v>0</v>
      </c>
      <c r="H11">
        <f>SUM(L11,P11,T11,X11)</f>
        <v>0</v>
      </c>
      <c r="I11">
        <f>SUM(M11,Q11,U11,Y11)</f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f>SUM(AD11,AH11,AL11,AP11)</f>
        <v>1</v>
      </c>
      <c r="AA11">
        <f>SUM(AE11,AI11,AM11,AQ11)</f>
        <v>3</v>
      </c>
      <c r="AB11">
        <f>SUM(AF11,AJ11,AN11,AR11)</f>
        <v>4</v>
      </c>
      <c r="AC11">
        <f>SUM(AG11,AK11,AO11,AT11)</f>
        <v>2020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</v>
      </c>
      <c r="AQ11">
        <v>3</v>
      </c>
      <c r="AR11">
        <v>4</v>
      </c>
      <c r="AS11">
        <v>7</v>
      </c>
      <c r="AT11">
        <v>2020</v>
      </c>
    </row>
    <row r="12" spans="1:46" x14ac:dyDescent="0.3">
      <c r="A12">
        <v>2021</v>
      </c>
      <c r="B12">
        <v>1</v>
      </c>
      <c r="C12">
        <v>20</v>
      </c>
      <c r="D12">
        <v>22</v>
      </c>
      <c r="E12">
        <v>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1</v>
      </c>
      <c r="AA12">
        <v>20</v>
      </c>
      <c r="AB12">
        <v>22</v>
      </c>
      <c r="AC12">
        <v>9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  <c r="AQ12">
        <v>20</v>
      </c>
      <c r="AR12">
        <v>22</v>
      </c>
      <c r="AS12">
        <v>9</v>
      </c>
      <c r="AT12">
        <v>2021</v>
      </c>
    </row>
    <row r="13" spans="1:46" x14ac:dyDescent="0.3">
      <c r="A13">
        <v>2022</v>
      </c>
      <c r="B13">
        <v>1</v>
      </c>
      <c r="C13">
        <v>6</v>
      </c>
      <c r="D13">
        <v>9</v>
      </c>
      <c r="E13">
        <v>6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1</v>
      </c>
      <c r="AA13">
        <v>6</v>
      </c>
      <c r="AB13">
        <v>9</v>
      </c>
      <c r="AC13">
        <v>6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  <c r="AQ13">
        <v>6</v>
      </c>
      <c r="AR13">
        <v>9</v>
      </c>
      <c r="AS13">
        <v>6</v>
      </c>
      <c r="AT13">
        <v>2022</v>
      </c>
    </row>
    <row r="14" spans="1:46" x14ac:dyDescent="0.3">
      <c r="A14">
        <v>2023</v>
      </c>
      <c r="B14">
        <v>1</v>
      </c>
      <c r="C14">
        <v>9</v>
      </c>
      <c r="D14">
        <v>9</v>
      </c>
      <c r="E14">
        <v>9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1</v>
      </c>
      <c r="AA14">
        <v>9</v>
      </c>
      <c r="AB14">
        <v>9</v>
      </c>
      <c r="AC14">
        <v>9</v>
      </c>
      <c r="AP14">
        <v>1</v>
      </c>
      <c r="AQ14">
        <v>9</v>
      </c>
      <c r="AR14">
        <v>9</v>
      </c>
      <c r="AS14">
        <v>9</v>
      </c>
      <c r="AT14">
        <v>2023</v>
      </c>
    </row>
    <row r="15" spans="1:46" x14ac:dyDescent="0.3">
      <c r="A15" t="s">
        <v>977</v>
      </c>
      <c r="AT15" t="s">
        <v>33</v>
      </c>
    </row>
    <row r="16" spans="1:46" x14ac:dyDescent="0.3">
      <c r="A16" t="s">
        <v>978</v>
      </c>
    </row>
    <row r="17" spans="1:1" x14ac:dyDescent="0.3">
      <c r="A17" t="s">
        <v>32</v>
      </c>
    </row>
  </sheetData>
  <phoneticPr fontId="18" type="noConversion"/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workbookViewId="0"/>
  </sheetViews>
  <sheetFormatPr defaultRowHeight="16.5" x14ac:dyDescent="0.3"/>
  <sheetData>
    <row r="1" spans="1:18" x14ac:dyDescent="0.3">
      <c r="A1" t="s">
        <v>979</v>
      </c>
      <c r="J1" t="s">
        <v>980</v>
      </c>
    </row>
    <row r="2" spans="1:18" x14ac:dyDescent="0.3">
      <c r="A2" t="s">
        <v>981</v>
      </c>
      <c r="R2" t="s">
        <v>982</v>
      </c>
    </row>
    <row r="3" spans="1:18" x14ac:dyDescent="0.3">
      <c r="A3" t="s">
        <v>110</v>
      </c>
      <c r="B3" t="s">
        <v>983</v>
      </c>
      <c r="L3" t="s">
        <v>984</v>
      </c>
    </row>
    <row r="4" spans="1:18" x14ac:dyDescent="0.3">
      <c r="B4" t="s">
        <v>874</v>
      </c>
      <c r="D4" t="s">
        <v>985</v>
      </c>
      <c r="F4" t="s">
        <v>986</v>
      </c>
      <c r="H4" t="s">
        <v>987</v>
      </c>
      <c r="J4" t="s">
        <v>988</v>
      </c>
      <c r="M4" t="s">
        <v>989</v>
      </c>
      <c r="N4" t="s">
        <v>990</v>
      </c>
      <c r="O4" t="s">
        <v>991</v>
      </c>
      <c r="P4" t="s">
        <v>992</v>
      </c>
      <c r="Q4" t="s">
        <v>127</v>
      </c>
      <c r="R4" t="s">
        <v>66</v>
      </c>
    </row>
    <row r="5" spans="1:18" x14ac:dyDescent="0.3">
      <c r="B5" t="s">
        <v>16</v>
      </c>
      <c r="D5" t="s">
        <v>993</v>
      </c>
      <c r="F5" t="s">
        <v>994</v>
      </c>
      <c r="H5" t="s">
        <v>995</v>
      </c>
      <c r="M5" t="s">
        <v>996</v>
      </c>
      <c r="N5" t="s">
        <v>996</v>
      </c>
    </row>
    <row r="6" spans="1:18" x14ac:dyDescent="0.3">
      <c r="B6" t="s">
        <v>997</v>
      </c>
      <c r="C6" t="s">
        <v>998</v>
      </c>
      <c r="D6" t="s">
        <v>999</v>
      </c>
      <c r="E6" t="s">
        <v>1000</v>
      </c>
      <c r="F6" t="s">
        <v>997</v>
      </c>
      <c r="G6" t="s">
        <v>1001</v>
      </c>
      <c r="H6" t="s">
        <v>1002</v>
      </c>
      <c r="I6" t="s">
        <v>1001</v>
      </c>
      <c r="J6" t="s">
        <v>1002</v>
      </c>
      <c r="K6" t="s">
        <v>1001</v>
      </c>
      <c r="N6" t="s">
        <v>1003</v>
      </c>
      <c r="O6" t="s">
        <v>20</v>
      </c>
      <c r="P6" t="s">
        <v>1004</v>
      </c>
    </row>
    <row r="7" spans="1:18" x14ac:dyDescent="0.3">
      <c r="M7" t="s">
        <v>1005</v>
      </c>
      <c r="N7" t="s">
        <v>1006</v>
      </c>
      <c r="O7" t="s">
        <v>1006</v>
      </c>
      <c r="P7" t="s">
        <v>1007</v>
      </c>
      <c r="Q7" t="s">
        <v>99</v>
      </c>
    </row>
    <row r="8" spans="1:18" x14ac:dyDescent="0.3">
      <c r="A8">
        <v>2014</v>
      </c>
      <c r="B8">
        <v>2</v>
      </c>
      <c r="C8">
        <f>SUM(G8+I8)</f>
        <v>880</v>
      </c>
      <c r="D8" t="s">
        <v>101</v>
      </c>
      <c r="E8" t="s">
        <v>101</v>
      </c>
      <c r="F8">
        <v>1</v>
      </c>
      <c r="G8">
        <v>721</v>
      </c>
      <c r="H8">
        <v>1</v>
      </c>
      <c r="I8">
        <v>159</v>
      </c>
      <c r="J8">
        <v>0</v>
      </c>
      <c r="K8">
        <v>0</v>
      </c>
      <c r="L8">
        <v>282</v>
      </c>
      <c r="M8">
        <v>174</v>
      </c>
      <c r="N8">
        <v>34</v>
      </c>
      <c r="O8">
        <v>1</v>
      </c>
      <c r="P8">
        <v>8</v>
      </c>
      <c r="Q8">
        <v>64</v>
      </c>
      <c r="R8">
        <v>2014</v>
      </c>
    </row>
    <row r="9" spans="1:18" x14ac:dyDescent="0.3">
      <c r="A9">
        <v>2015</v>
      </c>
      <c r="B9">
        <v>2</v>
      </c>
      <c r="C9">
        <f>SUM(G9+I9)</f>
        <v>834</v>
      </c>
      <c r="D9" t="s">
        <v>101</v>
      </c>
      <c r="E9" t="s">
        <v>101</v>
      </c>
      <c r="F9">
        <v>1</v>
      </c>
      <c r="G9">
        <v>456</v>
      </c>
      <c r="H9">
        <v>1</v>
      </c>
      <c r="I9">
        <v>378</v>
      </c>
      <c r="J9">
        <v>0</v>
      </c>
      <c r="K9">
        <v>0</v>
      </c>
      <c r="L9">
        <v>310</v>
      </c>
      <c r="M9">
        <v>256</v>
      </c>
      <c r="N9">
        <v>38</v>
      </c>
      <c r="O9">
        <v>7</v>
      </c>
      <c r="P9">
        <v>7</v>
      </c>
      <c r="Q9">
        <v>2</v>
      </c>
      <c r="R9">
        <v>2015</v>
      </c>
    </row>
    <row r="10" spans="1:18" x14ac:dyDescent="0.3">
      <c r="A10">
        <v>2016</v>
      </c>
      <c r="B10">
        <v>2</v>
      </c>
      <c r="C10">
        <f>SUM(G10+I10)</f>
        <v>824</v>
      </c>
      <c r="D10" t="s">
        <v>101</v>
      </c>
      <c r="E10" t="s">
        <v>101</v>
      </c>
      <c r="F10">
        <v>1</v>
      </c>
      <c r="G10">
        <v>572</v>
      </c>
      <c r="H10">
        <v>1</v>
      </c>
      <c r="I10">
        <v>252</v>
      </c>
      <c r="J10">
        <v>0</v>
      </c>
      <c r="K10">
        <v>0</v>
      </c>
      <c r="L10">
        <v>689</v>
      </c>
      <c r="M10">
        <v>336</v>
      </c>
      <c r="N10">
        <v>6</v>
      </c>
      <c r="O10">
        <v>3</v>
      </c>
      <c r="P10">
        <v>8</v>
      </c>
      <c r="Q10">
        <v>336</v>
      </c>
      <c r="R10">
        <v>2016</v>
      </c>
    </row>
    <row r="11" spans="1:18" x14ac:dyDescent="0.3">
      <c r="A11">
        <v>2017</v>
      </c>
      <c r="B11">
        <v>2</v>
      </c>
      <c r="C11">
        <v>802</v>
      </c>
      <c r="D11" t="s">
        <v>101</v>
      </c>
      <c r="E11" t="s">
        <v>101</v>
      </c>
      <c r="F11">
        <v>1</v>
      </c>
      <c r="G11">
        <v>589</v>
      </c>
      <c r="H11">
        <v>1</v>
      </c>
      <c r="I11">
        <v>213</v>
      </c>
      <c r="J11">
        <v>0</v>
      </c>
      <c r="K11">
        <v>0</v>
      </c>
      <c r="L11">
        <v>609</v>
      </c>
      <c r="M11">
        <v>294</v>
      </c>
      <c r="N11">
        <v>161</v>
      </c>
      <c r="O11">
        <v>0</v>
      </c>
      <c r="P11">
        <v>0</v>
      </c>
      <c r="Q11">
        <v>154</v>
      </c>
      <c r="R11">
        <v>2017</v>
      </c>
    </row>
    <row r="12" spans="1:18" x14ac:dyDescent="0.3">
      <c r="A12">
        <v>2018</v>
      </c>
      <c r="B12">
        <v>2</v>
      </c>
      <c r="C12">
        <v>1082</v>
      </c>
      <c r="D12" t="s">
        <v>101</v>
      </c>
      <c r="E12" t="s">
        <v>101</v>
      </c>
      <c r="F12">
        <v>1</v>
      </c>
      <c r="G12">
        <v>441</v>
      </c>
      <c r="H12">
        <v>1</v>
      </c>
      <c r="I12">
        <v>641</v>
      </c>
      <c r="J12">
        <v>0</v>
      </c>
      <c r="K12">
        <v>0</v>
      </c>
      <c r="L12">
        <v>863</v>
      </c>
      <c r="M12">
        <v>409</v>
      </c>
      <c r="N12">
        <v>6</v>
      </c>
      <c r="O12">
        <v>0</v>
      </c>
      <c r="P12">
        <v>0</v>
      </c>
      <c r="Q12">
        <v>448</v>
      </c>
      <c r="R12">
        <v>2018</v>
      </c>
    </row>
    <row r="13" spans="1:18" x14ac:dyDescent="0.3">
      <c r="A13">
        <v>2019</v>
      </c>
      <c r="B13">
        <v>2</v>
      </c>
      <c r="C13">
        <v>1317</v>
      </c>
      <c r="D13" t="s">
        <v>101</v>
      </c>
      <c r="E13" t="s">
        <v>101</v>
      </c>
      <c r="F13">
        <v>1</v>
      </c>
      <c r="G13">
        <v>1176</v>
      </c>
      <c r="H13">
        <v>1</v>
      </c>
      <c r="I13">
        <v>141</v>
      </c>
      <c r="J13">
        <v>0</v>
      </c>
      <c r="K13">
        <v>0</v>
      </c>
      <c r="L13">
        <v>1231</v>
      </c>
      <c r="M13">
        <v>942</v>
      </c>
      <c r="N13">
        <v>7</v>
      </c>
      <c r="O13">
        <v>2</v>
      </c>
      <c r="P13">
        <v>0</v>
      </c>
      <c r="Q13">
        <v>280</v>
      </c>
      <c r="R13">
        <v>2019</v>
      </c>
    </row>
    <row r="14" spans="1:18" x14ac:dyDescent="0.3">
      <c r="A14">
        <v>2020</v>
      </c>
      <c r="B14">
        <v>2</v>
      </c>
      <c r="C14">
        <v>2322</v>
      </c>
      <c r="D14" t="s">
        <v>31</v>
      </c>
      <c r="E14" t="s">
        <v>31</v>
      </c>
      <c r="F14">
        <v>1</v>
      </c>
      <c r="G14">
        <v>1161</v>
      </c>
      <c r="H14">
        <v>1</v>
      </c>
      <c r="I14">
        <v>1161</v>
      </c>
      <c r="J14">
        <v>0</v>
      </c>
      <c r="K14">
        <v>0</v>
      </c>
      <c r="L14">
        <v>2583</v>
      </c>
      <c r="M14">
        <v>896</v>
      </c>
      <c r="N14">
        <v>48</v>
      </c>
      <c r="O14">
        <v>3</v>
      </c>
      <c r="P14">
        <v>0</v>
      </c>
      <c r="Q14">
        <v>1636</v>
      </c>
      <c r="R14">
        <v>2020</v>
      </c>
    </row>
    <row r="15" spans="1:18" x14ac:dyDescent="0.3">
      <c r="A15">
        <v>2021</v>
      </c>
      <c r="B15">
        <v>2</v>
      </c>
      <c r="C15">
        <v>3229</v>
      </c>
      <c r="D15">
        <v>0</v>
      </c>
      <c r="E15">
        <v>0</v>
      </c>
      <c r="F15">
        <v>1</v>
      </c>
      <c r="G15">
        <v>1418</v>
      </c>
      <c r="H15">
        <v>1</v>
      </c>
      <c r="I15">
        <v>1811</v>
      </c>
      <c r="J15">
        <v>0</v>
      </c>
      <c r="K15">
        <v>0</v>
      </c>
      <c r="L15">
        <f>SUM(M15:Q15)</f>
        <v>2557</v>
      </c>
      <c r="M15">
        <v>667</v>
      </c>
      <c r="N15">
        <v>8</v>
      </c>
      <c r="O15">
        <v>4</v>
      </c>
      <c r="P15">
        <v>0</v>
      </c>
      <c r="Q15">
        <v>1878</v>
      </c>
      <c r="R15">
        <v>2021</v>
      </c>
    </row>
    <row r="16" spans="1:18" x14ac:dyDescent="0.3">
      <c r="A16">
        <v>2022</v>
      </c>
      <c r="B16">
        <v>2</v>
      </c>
      <c r="C16">
        <v>1486</v>
      </c>
      <c r="D16">
        <v>0</v>
      </c>
      <c r="E16">
        <v>0</v>
      </c>
      <c r="F16">
        <v>1</v>
      </c>
      <c r="G16">
        <v>1431</v>
      </c>
      <c r="H16">
        <v>1</v>
      </c>
      <c r="I16">
        <v>55</v>
      </c>
      <c r="J16">
        <v>0</v>
      </c>
      <c r="K16">
        <v>0</v>
      </c>
      <c r="L16">
        <v>854</v>
      </c>
      <c r="M16">
        <v>541</v>
      </c>
      <c r="N16">
        <v>1</v>
      </c>
      <c r="O16">
        <v>0</v>
      </c>
      <c r="P16">
        <v>1</v>
      </c>
      <c r="Q16">
        <v>311</v>
      </c>
      <c r="R16">
        <v>2022</v>
      </c>
    </row>
    <row r="17" spans="1:18" x14ac:dyDescent="0.3">
      <c r="A17">
        <v>2023</v>
      </c>
      <c r="B17">
        <v>2</v>
      </c>
      <c r="C17">
        <v>1006</v>
      </c>
      <c r="F17">
        <v>1</v>
      </c>
      <c r="G17">
        <v>903</v>
      </c>
      <c r="H17">
        <v>1</v>
      </c>
      <c r="I17">
        <v>103</v>
      </c>
      <c r="J17">
        <v>0</v>
      </c>
      <c r="K17">
        <v>0</v>
      </c>
      <c r="L17">
        <v>1428</v>
      </c>
      <c r="M17">
        <v>736</v>
      </c>
      <c r="N17">
        <v>82</v>
      </c>
      <c r="O17">
        <v>0</v>
      </c>
      <c r="P17">
        <v>0</v>
      </c>
      <c r="Q17">
        <v>610</v>
      </c>
      <c r="R17">
        <v>2023</v>
      </c>
    </row>
    <row r="18" spans="1:18" x14ac:dyDescent="0.3">
      <c r="A18" t="s">
        <v>1008</v>
      </c>
    </row>
    <row r="19" spans="1:18" x14ac:dyDescent="0.3">
      <c r="A19" t="s">
        <v>32</v>
      </c>
      <c r="R19" t="s">
        <v>33</v>
      </c>
    </row>
  </sheetData>
  <phoneticPr fontId="18" type="noConversion"/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/>
  </sheetViews>
  <sheetFormatPr defaultRowHeight="16.5" x14ac:dyDescent="0.3"/>
  <sheetData>
    <row r="1" spans="1:22" x14ac:dyDescent="0.3">
      <c r="A1" t="s">
        <v>1009</v>
      </c>
      <c r="O1" t="s">
        <v>1010</v>
      </c>
    </row>
    <row r="2" spans="1:22" x14ac:dyDescent="0.3">
      <c r="A2" t="s">
        <v>2</v>
      </c>
      <c r="V2" t="s">
        <v>3</v>
      </c>
    </row>
    <row r="3" spans="1:22" x14ac:dyDescent="0.3">
      <c r="A3" t="s">
        <v>190</v>
      </c>
      <c r="B3" t="s">
        <v>233</v>
      </c>
      <c r="C3" t="s">
        <v>1011</v>
      </c>
      <c r="F3" t="s">
        <v>1012</v>
      </c>
      <c r="L3" t="s">
        <v>1013</v>
      </c>
      <c r="O3" t="s">
        <v>1014</v>
      </c>
      <c r="V3" t="s">
        <v>15</v>
      </c>
    </row>
    <row r="4" spans="1:22" x14ac:dyDescent="0.3">
      <c r="D4" t="s">
        <v>532</v>
      </c>
      <c r="E4" t="s">
        <v>533</v>
      </c>
      <c r="F4" t="s">
        <v>1015</v>
      </c>
      <c r="G4" t="s">
        <v>1016</v>
      </c>
      <c r="H4" t="s">
        <v>1017</v>
      </c>
      <c r="I4" t="s">
        <v>1018</v>
      </c>
      <c r="J4" t="s">
        <v>1019</v>
      </c>
      <c r="K4" t="s">
        <v>127</v>
      </c>
      <c r="M4" t="s">
        <v>532</v>
      </c>
      <c r="N4" t="s">
        <v>533</v>
      </c>
      <c r="O4" t="s">
        <v>252</v>
      </c>
      <c r="P4" t="s">
        <v>1020</v>
      </c>
      <c r="Q4" t="s">
        <v>1021</v>
      </c>
      <c r="R4" t="s">
        <v>1022</v>
      </c>
      <c r="S4" t="s">
        <v>813</v>
      </c>
      <c r="T4" t="s">
        <v>1023</v>
      </c>
      <c r="U4" t="s">
        <v>1024</v>
      </c>
    </row>
    <row r="5" spans="1:22" x14ac:dyDescent="0.3">
      <c r="G5" t="s">
        <v>1025</v>
      </c>
      <c r="H5" t="s">
        <v>1026</v>
      </c>
      <c r="J5" t="s">
        <v>1027</v>
      </c>
      <c r="P5" t="s">
        <v>1028</v>
      </c>
      <c r="Q5" t="s">
        <v>1029</v>
      </c>
      <c r="R5" t="s">
        <v>1030</v>
      </c>
      <c r="S5" t="s">
        <v>1031</v>
      </c>
      <c r="U5" t="s">
        <v>1032</v>
      </c>
    </row>
    <row r="6" spans="1:22" x14ac:dyDescent="0.3">
      <c r="B6" t="s">
        <v>16</v>
      </c>
      <c r="C6" t="s">
        <v>130</v>
      </c>
      <c r="D6" t="s">
        <v>541</v>
      </c>
      <c r="E6" t="s">
        <v>542</v>
      </c>
      <c r="F6" t="s">
        <v>1033</v>
      </c>
      <c r="G6" t="s">
        <v>1034</v>
      </c>
      <c r="H6" t="s">
        <v>1034</v>
      </c>
      <c r="I6" t="s">
        <v>1035</v>
      </c>
      <c r="J6" t="s">
        <v>1036</v>
      </c>
      <c r="K6" t="s">
        <v>141</v>
      </c>
      <c r="M6" t="s">
        <v>541</v>
      </c>
      <c r="N6" t="s">
        <v>542</v>
      </c>
      <c r="O6" t="s">
        <v>1037</v>
      </c>
      <c r="P6" t="s">
        <v>818</v>
      </c>
      <c r="Q6" t="s">
        <v>818</v>
      </c>
      <c r="R6" t="s">
        <v>1038</v>
      </c>
      <c r="S6" t="s">
        <v>818</v>
      </c>
      <c r="T6" t="s">
        <v>1039</v>
      </c>
      <c r="U6" t="s">
        <v>99</v>
      </c>
    </row>
    <row r="7" spans="1:22" x14ac:dyDescent="0.3">
      <c r="A7">
        <v>2007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2007</v>
      </c>
    </row>
    <row r="8" spans="1:22" x14ac:dyDescent="0.3">
      <c r="A8">
        <v>2008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2008</v>
      </c>
    </row>
    <row r="9" spans="1:22" x14ac:dyDescent="0.3">
      <c r="A9">
        <v>2009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2009</v>
      </c>
    </row>
    <row r="10" spans="1:22" x14ac:dyDescent="0.3">
      <c r="A10">
        <v>2010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2010</v>
      </c>
    </row>
    <row r="11" spans="1:22" x14ac:dyDescent="0.3">
      <c r="A11">
        <v>2011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2011</v>
      </c>
    </row>
    <row r="12" spans="1:22" x14ac:dyDescent="0.3">
      <c r="A12">
        <v>2012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2012</v>
      </c>
    </row>
    <row r="13" spans="1:22" x14ac:dyDescent="0.3">
      <c r="A13">
        <v>2013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2013</v>
      </c>
    </row>
    <row r="14" spans="1:22" x14ac:dyDescent="0.3">
      <c r="A14">
        <v>2014</v>
      </c>
      <c r="B14">
        <v>2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0</v>
      </c>
      <c r="K14">
        <v>0</v>
      </c>
      <c r="L14">
        <v>1</v>
      </c>
      <c r="M14">
        <v>1</v>
      </c>
      <c r="N14">
        <v>0</v>
      </c>
      <c r="O14">
        <v>2</v>
      </c>
      <c r="P14">
        <v>0</v>
      </c>
      <c r="Q14">
        <v>0</v>
      </c>
      <c r="R14">
        <v>0</v>
      </c>
      <c r="S14">
        <v>0</v>
      </c>
      <c r="T14">
        <v>0</v>
      </c>
      <c r="U14">
        <v>2</v>
      </c>
      <c r="V14">
        <v>2014</v>
      </c>
    </row>
    <row r="15" spans="1:22" x14ac:dyDescent="0.3">
      <c r="A15">
        <v>2015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2015</v>
      </c>
    </row>
    <row r="16" spans="1:22" x14ac:dyDescent="0.3">
      <c r="A16">
        <v>2016</v>
      </c>
      <c r="B16" t="s">
        <v>1040</v>
      </c>
      <c r="C16" t="s">
        <v>1041</v>
      </c>
      <c r="D16" t="s">
        <v>1041</v>
      </c>
      <c r="E16" t="s">
        <v>1041</v>
      </c>
      <c r="F16" t="s">
        <v>1042</v>
      </c>
      <c r="G16" t="s">
        <v>1043</v>
      </c>
      <c r="H16" t="s">
        <v>1040</v>
      </c>
      <c r="I16" t="s">
        <v>1041</v>
      </c>
      <c r="J16" t="s">
        <v>1044</v>
      </c>
      <c r="K16" t="s">
        <v>1045</v>
      </c>
      <c r="L16" t="s">
        <v>1046</v>
      </c>
      <c r="M16" t="s">
        <v>1046</v>
      </c>
      <c r="N16" t="s">
        <v>1046</v>
      </c>
      <c r="O16" t="s">
        <v>1043</v>
      </c>
      <c r="P16" t="s">
        <v>1040</v>
      </c>
      <c r="Q16" t="s">
        <v>1047</v>
      </c>
      <c r="R16" t="s">
        <v>1041</v>
      </c>
      <c r="S16" t="s">
        <v>1041</v>
      </c>
      <c r="T16" t="s">
        <v>1048</v>
      </c>
      <c r="U16" t="s">
        <v>1049</v>
      </c>
      <c r="V16">
        <v>2016</v>
      </c>
    </row>
    <row r="17" spans="1:22" x14ac:dyDescent="0.3">
      <c r="A17">
        <v>2017</v>
      </c>
      <c r="B17">
        <v>0</v>
      </c>
      <c r="C17">
        <v>0</v>
      </c>
      <c r="D17">
        <v>0</v>
      </c>
      <c r="E17">
        <v>0</v>
      </c>
      <c r="F17" t="s">
        <v>1042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2017</v>
      </c>
    </row>
    <row r="18" spans="1:22" x14ac:dyDescent="0.3">
      <c r="A18" t="s">
        <v>1050</v>
      </c>
      <c r="V18" t="s">
        <v>1051</v>
      </c>
    </row>
  </sheetData>
  <phoneticPr fontId="18" type="noConversion"/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"/>
  <sheetViews>
    <sheetView workbookViewId="0"/>
  </sheetViews>
  <sheetFormatPr defaultRowHeight="16.5" x14ac:dyDescent="0.3"/>
  <sheetData>
    <row r="1" spans="1:20" x14ac:dyDescent="0.3">
      <c r="A1" t="s">
        <v>1052</v>
      </c>
      <c r="L1" t="s">
        <v>1053</v>
      </c>
    </row>
    <row r="2" spans="1:20" x14ac:dyDescent="0.3">
      <c r="A2" t="s">
        <v>634</v>
      </c>
      <c r="T2" t="s">
        <v>633</v>
      </c>
    </row>
    <row r="3" spans="1:20" x14ac:dyDescent="0.3">
      <c r="A3" t="s">
        <v>40</v>
      </c>
      <c r="B3" t="s">
        <v>1054</v>
      </c>
      <c r="L3" t="s">
        <v>1055</v>
      </c>
      <c r="T3" t="s">
        <v>15</v>
      </c>
    </row>
    <row r="4" spans="1:20" x14ac:dyDescent="0.3">
      <c r="B4" t="s">
        <v>1056</v>
      </c>
      <c r="C4" t="s">
        <v>1057</v>
      </c>
      <c r="D4" t="s">
        <v>1058</v>
      </c>
      <c r="E4" t="s">
        <v>1059</v>
      </c>
      <c r="F4" t="s">
        <v>1060</v>
      </c>
      <c r="G4" t="s">
        <v>1061</v>
      </c>
      <c r="H4" t="s">
        <v>1062</v>
      </c>
      <c r="I4" t="s">
        <v>1063</v>
      </c>
      <c r="J4" t="s">
        <v>564</v>
      </c>
      <c r="M4" t="s">
        <v>1057</v>
      </c>
      <c r="N4" t="s">
        <v>1058</v>
      </c>
      <c r="O4" t="s">
        <v>1059</v>
      </c>
      <c r="P4" t="s">
        <v>1060</v>
      </c>
      <c r="Q4" t="s">
        <v>1064</v>
      </c>
      <c r="R4" t="s">
        <v>1062</v>
      </c>
      <c r="S4" t="s">
        <v>1063</v>
      </c>
    </row>
    <row r="5" spans="1:20" x14ac:dyDescent="0.3">
      <c r="D5" t="s">
        <v>1065</v>
      </c>
      <c r="E5" t="s">
        <v>1066</v>
      </c>
      <c r="F5" t="s">
        <v>1067</v>
      </c>
      <c r="G5" t="s">
        <v>1068</v>
      </c>
      <c r="K5" t="s">
        <v>500</v>
      </c>
      <c r="L5" t="s">
        <v>501</v>
      </c>
      <c r="N5" t="s">
        <v>1065</v>
      </c>
      <c r="O5" t="s">
        <v>1066</v>
      </c>
      <c r="P5" t="s">
        <v>1067</v>
      </c>
      <c r="Q5" t="s">
        <v>1069</v>
      </c>
    </row>
    <row r="6" spans="1:20" x14ac:dyDescent="0.3">
      <c r="A6">
        <v>2007</v>
      </c>
      <c r="B6">
        <v>224</v>
      </c>
      <c r="C6">
        <v>12</v>
      </c>
      <c r="D6">
        <v>0</v>
      </c>
      <c r="E6">
        <v>95</v>
      </c>
      <c r="F6" t="s">
        <v>101</v>
      </c>
      <c r="G6">
        <v>0</v>
      </c>
      <c r="H6">
        <v>0</v>
      </c>
      <c r="I6">
        <v>117</v>
      </c>
      <c r="J6">
        <v>6645</v>
      </c>
      <c r="K6" t="s">
        <v>101</v>
      </c>
      <c r="L6" t="s">
        <v>101</v>
      </c>
      <c r="M6">
        <v>624</v>
      </c>
      <c r="N6">
        <v>0</v>
      </c>
      <c r="O6">
        <v>4492</v>
      </c>
      <c r="P6" t="s">
        <v>101</v>
      </c>
      <c r="Q6">
        <v>0</v>
      </c>
      <c r="R6">
        <v>0</v>
      </c>
      <c r="S6">
        <v>1529</v>
      </c>
      <c r="T6">
        <v>2007</v>
      </c>
    </row>
    <row r="7" spans="1:20" x14ac:dyDescent="0.3">
      <c r="A7">
        <v>2008</v>
      </c>
      <c r="B7">
        <v>243</v>
      </c>
      <c r="C7">
        <v>14</v>
      </c>
      <c r="D7">
        <v>0</v>
      </c>
      <c r="E7">
        <v>98</v>
      </c>
      <c r="F7" t="s">
        <v>101</v>
      </c>
      <c r="G7">
        <v>0</v>
      </c>
      <c r="H7">
        <v>0</v>
      </c>
      <c r="I7">
        <v>131</v>
      </c>
      <c r="J7">
        <v>7208</v>
      </c>
      <c r="K7" t="s">
        <v>101</v>
      </c>
      <c r="L7" t="s">
        <v>101</v>
      </c>
      <c r="M7">
        <v>758</v>
      </c>
      <c r="N7">
        <v>0</v>
      </c>
      <c r="O7">
        <v>4645</v>
      </c>
      <c r="P7" t="s">
        <v>101</v>
      </c>
      <c r="Q7">
        <v>0</v>
      </c>
      <c r="R7">
        <v>0</v>
      </c>
      <c r="S7">
        <v>1805</v>
      </c>
      <c r="T7">
        <v>2008</v>
      </c>
    </row>
    <row r="8" spans="1:20" x14ac:dyDescent="0.3">
      <c r="A8">
        <v>2009</v>
      </c>
      <c r="B8">
        <v>258</v>
      </c>
      <c r="C8">
        <v>14</v>
      </c>
      <c r="D8">
        <v>1</v>
      </c>
      <c r="E8">
        <v>94</v>
      </c>
      <c r="F8" t="s">
        <v>101</v>
      </c>
      <c r="G8">
        <v>0</v>
      </c>
      <c r="H8">
        <v>0</v>
      </c>
      <c r="I8">
        <v>149</v>
      </c>
      <c r="J8">
        <v>7345</v>
      </c>
      <c r="K8" t="s">
        <v>101</v>
      </c>
      <c r="L8" t="s">
        <v>101</v>
      </c>
      <c r="M8">
        <v>785</v>
      </c>
      <c r="N8">
        <v>20</v>
      </c>
      <c r="O8">
        <v>4647</v>
      </c>
      <c r="P8" t="s">
        <v>101</v>
      </c>
      <c r="Q8">
        <v>0</v>
      </c>
      <c r="R8">
        <v>0</v>
      </c>
      <c r="S8">
        <v>1893</v>
      </c>
      <c r="T8">
        <v>2009</v>
      </c>
    </row>
    <row r="9" spans="1:20" x14ac:dyDescent="0.3">
      <c r="A9">
        <v>2010</v>
      </c>
      <c r="B9">
        <v>291</v>
      </c>
      <c r="C9">
        <v>15</v>
      </c>
      <c r="D9">
        <v>0</v>
      </c>
      <c r="E9">
        <v>106</v>
      </c>
      <c r="F9" t="s">
        <v>101</v>
      </c>
      <c r="G9">
        <v>0</v>
      </c>
      <c r="H9">
        <v>0</v>
      </c>
      <c r="I9">
        <v>170</v>
      </c>
      <c r="J9">
        <v>8843</v>
      </c>
      <c r="K9" t="s">
        <v>101</v>
      </c>
      <c r="L9" t="s">
        <v>101</v>
      </c>
      <c r="M9">
        <v>844</v>
      </c>
      <c r="N9">
        <v>0</v>
      </c>
      <c r="O9">
        <v>5528</v>
      </c>
      <c r="P9" t="s">
        <v>101</v>
      </c>
      <c r="Q9">
        <v>0</v>
      </c>
      <c r="R9">
        <v>0</v>
      </c>
      <c r="S9">
        <v>2471</v>
      </c>
      <c r="T9">
        <v>2010</v>
      </c>
    </row>
    <row r="10" spans="1:20" x14ac:dyDescent="0.3">
      <c r="A10">
        <v>2011</v>
      </c>
      <c r="B10">
        <v>303</v>
      </c>
      <c r="C10">
        <v>15</v>
      </c>
      <c r="D10">
        <v>0</v>
      </c>
      <c r="E10">
        <v>109</v>
      </c>
      <c r="F10" t="s">
        <v>101</v>
      </c>
      <c r="G10">
        <v>0</v>
      </c>
      <c r="H10">
        <v>0</v>
      </c>
      <c r="I10">
        <v>179</v>
      </c>
      <c r="J10">
        <v>9001</v>
      </c>
      <c r="K10" t="s">
        <v>101</v>
      </c>
      <c r="L10" t="s">
        <v>101</v>
      </c>
      <c r="M10">
        <v>832</v>
      </c>
      <c r="N10">
        <v>0</v>
      </c>
      <c r="O10">
        <v>5621</v>
      </c>
      <c r="P10" t="s">
        <v>101</v>
      </c>
      <c r="Q10">
        <v>0</v>
      </c>
      <c r="R10">
        <v>0</v>
      </c>
      <c r="S10">
        <v>2548</v>
      </c>
      <c r="T10">
        <v>2011</v>
      </c>
    </row>
    <row r="11" spans="1:20" x14ac:dyDescent="0.3">
      <c r="A11">
        <v>2012</v>
      </c>
      <c r="B11">
        <v>303</v>
      </c>
      <c r="C11">
        <v>15</v>
      </c>
      <c r="D11">
        <v>0</v>
      </c>
      <c r="E11">
        <v>108</v>
      </c>
      <c r="F11" t="s">
        <v>101</v>
      </c>
      <c r="G11">
        <v>0</v>
      </c>
      <c r="H11">
        <v>0</v>
      </c>
      <c r="I11">
        <v>180</v>
      </c>
      <c r="J11">
        <v>9255</v>
      </c>
      <c r="K11" t="s">
        <v>101</v>
      </c>
      <c r="L11" t="s">
        <v>101</v>
      </c>
      <c r="M11">
        <v>839</v>
      </c>
      <c r="N11">
        <v>0</v>
      </c>
      <c r="O11">
        <v>5596</v>
      </c>
      <c r="P11" t="s">
        <v>101</v>
      </c>
      <c r="Q11">
        <v>0</v>
      </c>
      <c r="R11">
        <v>0</v>
      </c>
      <c r="S11">
        <v>2820</v>
      </c>
      <c r="T11">
        <v>2012</v>
      </c>
    </row>
    <row r="12" spans="1:20" x14ac:dyDescent="0.3">
      <c r="A12">
        <v>2013</v>
      </c>
      <c r="B12">
        <v>296</v>
      </c>
      <c r="C12">
        <v>15</v>
      </c>
      <c r="D12" t="s">
        <v>1070</v>
      </c>
      <c r="E12">
        <v>105</v>
      </c>
      <c r="F12" t="s">
        <v>101</v>
      </c>
      <c r="G12" t="s">
        <v>1070</v>
      </c>
      <c r="H12" t="s">
        <v>1070</v>
      </c>
      <c r="I12">
        <v>176</v>
      </c>
      <c r="J12">
        <v>8396</v>
      </c>
      <c r="K12" t="s">
        <v>101</v>
      </c>
      <c r="L12" t="s">
        <v>101</v>
      </c>
      <c r="M12">
        <v>811</v>
      </c>
      <c r="N12" t="s">
        <v>1070</v>
      </c>
      <c r="O12">
        <v>5189</v>
      </c>
      <c r="P12" t="s">
        <v>101</v>
      </c>
      <c r="Q12" t="s">
        <v>1070</v>
      </c>
      <c r="R12" t="s">
        <v>1070</v>
      </c>
      <c r="S12">
        <v>2396</v>
      </c>
      <c r="T12">
        <v>2013</v>
      </c>
    </row>
    <row r="13" spans="1:20" x14ac:dyDescent="0.3">
      <c r="A13">
        <v>2014</v>
      </c>
      <c r="B13">
        <v>294</v>
      </c>
      <c r="C13">
        <v>15</v>
      </c>
      <c r="D13" t="s">
        <v>31</v>
      </c>
      <c r="E13">
        <v>103</v>
      </c>
      <c r="F13">
        <v>3</v>
      </c>
      <c r="G13" t="s">
        <v>31</v>
      </c>
      <c r="H13">
        <v>1</v>
      </c>
      <c r="I13">
        <v>172</v>
      </c>
      <c r="J13">
        <v>8284</v>
      </c>
      <c r="K13" t="s">
        <v>101</v>
      </c>
      <c r="L13" t="s">
        <v>101</v>
      </c>
      <c r="M13">
        <v>858</v>
      </c>
      <c r="N13" t="s">
        <v>31</v>
      </c>
      <c r="O13">
        <v>4988</v>
      </c>
      <c r="P13">
        <v>97</v>
      </c>
      <c r="Q13" t="s">
        <v>31</v>
      </c>
      <c r="R13">
        <v>21</v>
      </c>
      <c r="S13">
        <v>2320</v>
      </c>
      <c r="T13">
        <v>2014</v>
      </c>
    </row>
    <row r="14" spans="1:20" x14ac:dyDescent="0.3">
      <c r="A14">
        <v>2015</v>
      </c>
      <c r="B14">
        <v>284</v>
      </c>
      <c r="C14">
        <v>16</v>
      </c>
      <c r="D14">
        <v>0</v>
      </c>
      <c r="E14">
        <v>101</v>
      </c>
      <c r="F14">
        <v>3</v>
      </c>
      <c r="G14">
        <v>0</v>
      </c>
      <c r="H14">
        <v>1</v>
      </c>
      <c r="I14">
        <v>163</v>
      </c>
      <c r="J14">
        <v>8072</v>
      </c>
      <c r="K14" t="s">
        <v>101</v>
      </c>
      <c r="L14" t="s">
        <v>101</v>
      </c>
      <c r="M14">
        <v>894</v>
      </c>
      <c r="N14">
        <v>0</v>
      </c>
      <c r="O14">
        <v>4827</v>
      </c>
      <c r="P14">
        <v>91</v>
      </c>
      <c r="Q14">
        <v>0</v>
      </c>
      <c r="R14">
        <v>30</v>
      </c>
      <c r="S14">
        <v>2230</v>
      </c>
      <c r="T14">
        <v>2015</v>
      </c>
    </row>
    <row r="15" spans="1:20" x14ac:dyDescent="0.3">
      <c r="A15">
        <v>2016</v>
      </c>
      <c r="B15">
        <v>263</v>
      </c>
      <c r="C15">
        <v>16</v>
      </c>
      <c r="D15" t="s">
        <v>1071</v>
      </c>
      <c r="E15">
        <v>90</v>
      </c>
      <c r="F15">
        <v>2</v>
      </c>
      <c r="G15" t="s">
        <v>1071</v>
      </c>
      <c r="H15">
        <v>4</v>
      </c>
      <c r="I15">
        <v>151</v>
      </c>
      <c r="J15">
        <v>7673</v>
      </c>
      <c r="K15" t="s">
        <v>1072</v>
      </c>
      <c r="L15" t="s">
        <v>1072</v>
      </c>
      <c r="M15">
        <v>912</v>
      </c>
      <c r="N15" t="s">
        <v>1071</v>
      </c>
      <c r="O15">
        <v>4522</v>
      </c>
      <c r="P15">
        <v>72</v>
      </c>
      <c r="Q15">
        <v>0</v>
      </c>
      <c r="R15">
        <v>78</v>
      </c>
      <c r="S15">
        <v>2089</v>
      </c>
      <c r="T15">
        <v>2016</v>
      </c>
    </row>
    <row r="16" spans="1:20" x14ac:dyDescent="0.3">
      <c r="A16">
        <v>2017</v>
      </c>
      <c r="B16">
        <v>252</v>
      </c>
      <c r="C16">
        <v>16</v>
      </c>
      <c r="D16">
        <v>0</v>
      </c>
      <c r="E16">
        <v>87</v>
      </c>
      <c r="F16">
        <v>2</v>
      </c>
      <c r="G16">
        <v>0</v>
      </c>
      <c r="H16">
        <v>5</v>
      </c>
      <c r="I16">
        <v>142</v>
      </c>
      <c r="J16">
        <v>7624</v>
      </c>
      <c r="K16" t="s">
        <v>1072</v>
      </c>
      <c r="L16" t="s">
        <v>1072</v>
      </c>
      <c r="M16">
        <v>865</v>
      </c>
      <c r="N16">
        <v>0</v>
      </c>
      <c r="O16">
        <v>4406</v>
      </c>
      <c r="P16">
        <v>66</v>
      </c>
      <c r="Q16">
        <v>0</v>
      </c>
      <c r="R16">
        <v>157</v>
      </c>
      <c r="S16">
        <v>2130</v>
      </c>
      <c r="T16">
        <v>2017</v>
      </c>
    </row>
    <row r="17" spans="1:20" x14ac:dyDescent="0.3">
      <c r="A17" t="s">
        <v>1050</v>
      </c>
      <c r="T17" t="s">
        <v>1051</v>
      </c>
    </row>
    <row r="18" spans="1:20" x14ac:dyDescent="0.3">
      <c r="A18" t="s">
        <v>1073</v>
      </c>
    </row>
  </sheetData>
  <phoneticPr fontId="18" type="noConversion"/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"/>
  <sheetViews>
    <sheetView workbookViewId="0"/>
  </sheetViews>
  <sheetFormatPr defaultRowHeight="16.5" x14ac:dyDescent="0.3"/>
  <sheetData>
    <row r="1" spans="1:28" x14ac:dyDescent="0.3">
      <c r="A1" t="s">
        <v>1074</v>
      </c>
      <c r="R1" t="s">
        <v>1075</v>
      </c>
    </row>
    <row r="2" spans="1:28" x14ac:dyDescent="0.3">
      <c r="A2" t="s">
        <v>634</v>
      </c>
      <c r="AB2" t="s">
        <v>633</v>
      </c>
    </row>
    <row r="3" spans="1:28" x14ac:dyDescent="0.3">
      <c r="A3" t="s">
        <v>190</v>
      </c>
      <c r="B3" t="s">
        <v>1076</v>
      </c>
      <c r="L3" t="s">
        <v>1077</v>
      </c>
      <c r="P3" t="s">
        <v>1078</v>
      </c>
      <c r="R3" t="s">
        <v>1079</v>
      </c>
      <c r="T3" t="s">
        <v>1080</v>
      </c>
      <c r="X3" t="s">
        <v>1081</v>
      </c>
      <c r="AB3" t="s">
        <v>113</v>
      </c>
    </row>
    <row r="4" spans="1:28" x14ac:dyDescent="0.3">
      <c r="B4" t="s">
        <v>854</v>
      </c>
      <c r="C4" t="s">
        <v>970</v>
      </c>
      <c r="F4" t="s">
        <v>971</v>
      </c>
      <c r="I4" t="s">
        <v>1082</v>
      </c>
      <c r="L4" t="s">
        <v>854</v>
      </c>
      <c r="M4" t="s">
        <v>970</v>
      </c>
      <c r="N4" t="s">
        <v>971</v>
      </c>
      <c r="O4" t="s">
        <v>1082</v>
      </c>
      <c r="P4" t="s">
        <v>854</v>
      </c>
      <c r="Q4" t="s">
        <v>970</v>
      </c>
      <c r="R4" t="s">
        <v>971</v>
      </c>
      <c r="S4" t="s">
        <v>1082</v>
      </c>
      <c r="T4" t="s">
        <v>854</v>
      </c>
      <c r="U4" t="s">
        <v>970</v>
      </c>
      <c r="V4" t="s">
        <v>971</v>
      </c>
      <c r="W4" t="s">
        <v>1082</v>
      </c>
      <c r="X4" t="s">
        <v>854</v>
      </c>
      <c r="Y4" t="s">
        <v>970</v>
      </c>
      <c r="Z4" t="s">
        <v>971</v>
      </c>
      <c r="AA4" t="s">
        <v>1082</v>
      </c>
    </row>
    <row r="5" spans="1:28" x14ac:dyDescent="0.3">
      <c r="B5" t="s">
        <v>916</v>
      </c>
      <c r="D5" t="s">
        <v>532</v>
      </c>
      <c r="E5" t="s">
        <v>533</v>
      </c>
      <c r="G5" t="s">
        <v>532</v>
      </c>
      <c r="H5" t="s">
        <v>533</v>
      </c>
      <c r="I5" t="s">
        <v>1083</v>
      </c>
      <c r="J5" t="s">
        <v>532</v>
      </c>
      <c r="K5" t="s">
        <v>533</v>
      </c>
      <c r="L5" t="s">
        <v>916</v>
      </c>
      <c r="O5" t="s">
        <v>1083</v>
      </c>
      <c r="P5" t="s">
        <v>916</v>
      </c>
      <c r="S5" t="s">
        <v>1083</v>
      </c>
      <c r="T5" t="s">
        <v>916</v>
      </c>
      <c r="V5" t="s">
        <v>1084</v>
      </c>
      <c r="W5" t="s">
        <v>1083</v>
      </c>
      <c r="X5" t="s">
        <v>916</v>
      </c>
      <c r="Z5" t="s">
        <v>1084</v>
      </c>
      <c r="AA5" t="s">
        <v>1083</v>
      </c>
    </row>
    <row r="6" spans="1:28" x14ac:dyDescent="0.3">
      <c r="B6" t="s">
        <v>1085</v>
      </c>
      <c r="C6" t="s">
        <v>1086</v>
      </c>
      <c r="D6" t="s">
        <v>541</v>
      </c>
      <c r="E6" t="s">
        <v>542</v>
      </c>
      <c r="F6" t="s">
        <v>1087</v>
      </c>
      <c r="G6" t="s">
        <v>541</v>
      </c>
      <c r="H6" t="s">
        <v>542</v>
      </c>
      <c r="I6" t="s">
        <v>1088</v>
      </c>
      <c r="J6" t="s">
        <v>541</v>
      </c>
      <c r="K6" t="s">
        <v>542</v>
      </c>
      <c r="L6" t="s">
        <v>1085</v>
      </c>
      <c r="M6" t="s">
        <v>1086</v>
      </c>
      <c r="N6" t="s">
        <v>1089</v>
      </c>
      <c r="O6" t="s">
        <v>1088</v>
      </c>
      <c r="P6" t="s">
        <v>918</v>
      </c>
      <c r="Q6" t="s">
        <v>1086</v>
      </c>
      <c r="R6" t="s">
        <v>1090</v>
      </c>
      <c r="S6" t="s">
        <v>1088</v>
      </c>
      <c r="T6" t="s">
        <v>1085</v>
      </c>
      <c r="U6" t="s">
        <v>1086</v>
      </c>
      <c r="V6" t="s">
        <v>1091</v>
      </c>
      <c r="W6" t="s">
        <v>1088</v>
      </c>
      <c r="X6" t="s">
        <v>1085</v>
      </c>
      <c r="Y6" t="s">
        <v>1086</v>
      </c>
      <c r="Z6" t="s">
        <v>1091</v>
      </c>
      <c r="AA6" t="s">
        <v>1088</v>
      </c>
    </row>
    <row r="7" spans="1:28" x14ac:dyDescent="0.3">
      <c r="A7">
        <v>2014</v>
      </c>
      <c r="B7">
        <v>3</v>
      </c>
      <c r="C7">
        <v>72</v>
      </c>
      <c r="D7" t="s">
        <v>101</v>
      </c>
      <c r="E7" t="s">
        <v>101</v>
      </c>
      <c r="F7">
        <v>79</v>
      </c>
      <c r="G7" t="s">
        <v>101</v>
      </c>
      <c r="H7" t="s">
        <v>101</v>
      </c>
      <c r="I7">
        <v>96</v>
      </c>
      <c r="J7" t="s">
        <v>101</v>
      </c>
      <c r="K7" t="s">
        <v>101</v>
      </c>
      <c r="L7">
        <v>2</v>
      </c>
      <c r="M7">
        <v>0</v>
      </c>
      <c r="N7">
        <v>7</v>
      </c>
      <c r="O7">
        <v>63</v>
      </c>
      <c r="P7">
        <v>0</v>
      </c>
      <c r="Q7">
        <v>0</v>
      </c>
      <c r="R7">
        <v>0</v>
      </c>
      <c r="S7">
        <v>0</v>
      </c>
      <c r="T7">
        <v>1</v>
      </c>
      <c r="U7">
        <v>72</v>
      </c>
      <c r="V7">
        <v>72</v>
      </c>
      <c r="W7">
        <v>33</v>
      </c>
      <c r="X7">
        <v>0</v>
      </c>
      <c r="Y7">
        <v>0</v>
      </c>
      <c r="Z7">
        <v>0</v>
      </c>
      <c r="AA7">
        <v>0</v>
      </c>
      <c r="AB7">
        <v>2014</v>
      </c>
    </row>
    <row r="8" spans="1:28" x14ac:dyDescent="0.3">
      <c r="A8">
        <v>2015</v>
      </c>
      <c r="B8">
        <v>3</v>
      </c>
      <c r="C8">
        <v>56</v>
      </c>
      <c r="D8" t="s">
        <v>101</v>
      </c>
      <c r="E8" t="s">
        <v>101</v>
      </c>
      <c r="F8">
        <v>58</v>
      </c>
      <c r="G8" t="s">
        <v>101</v>
      </c>
      <c r="H8" t="s">
        <v>101</v>
      </c>
      <c r="I8">
        <v>94</v>
      </c>
      <c r="J8" t="s">
        <v>101</v>
      </c>
      <c r="K8" t="s">
        <v>101</v>
      </c>
      <c r="L8">
        <v>2</v>
      </c>
      <c r="M8">
        <v>0</v>
      </c>
      <c r="N8">
        <v>8</v>
      </c>
      <c r="O8">
        <v>55</v>
      </c>
      <c r="P8">
        <v>0</v>
      </c>
      <c r="Q8">
        <v>0</v>
      </c>
      <c r="R8">
        <v>0</v>
      </c>
      <c r="S8">
        <v>0</v>
      </c>
      <c r="T8">
        <v>1</v>
      </c>
      <c r="U8">
        <v>56</v>
      </c>
      <c r="V8">
        <v>50</v>
      </c>
      <c r="W8">
        <v>39</v>
      </c>
      <c r="X8">
        <v>0</v>
      </c>
      <c r="Y8">
        <v>0</v>
      </c>
      <c r="Z8">
        <v>0</v>
      </c>
      <c r="AA8">
        <v>0</v>
      </c>
      <c r="AB8">
        <v>2015</v>
      </c>
    </row>
    <row r="9" spans="1:28" x14ac:dyDescent="0.3">
      <c r="A9">
        <v>2016</v>
      </c>
      <c r="B9">
        <v>3</v>
      </c>
      <c r="C9">
        <v>69</v>
      </c>
      <c r="D9" t="s">
        <v>101</v>
      </c>
      <c r="E9" t="s">
        <v>101</v>
      </c>
      <c r="F9">
        <v>83</v>
      </c>
      <c r="G9" t="s">
        <v>101</v>
      </c>
      <c r="H9" t="s">
        <v>101</v>
      </c>
      <c r="I9">
        <v>80</v>
      </c>
      <c r="J9" t="s">
        <v>101</v>
      </c>
      <c r="K9" t="s">
        <v>101</v>
      </c>
      <c r="L9">
        <v>2</v>
      </c>
      <c r="M9">
        <v>6</v>
      </c>
      <c r="N9">
        <v>17</v>
      </c>
      <c r="O9">
        <v>44</v>
      </c>
      <c r="P9">
        <v>0</v>
      </c>
      <c r="Q9">
        <v>0</v>
      </c>
      <c r="R9">
        <v>0</v>
      </c>
      <c r="S9">
        <v>0</v>
      </c>
      <c r="T9">
        <v>1</v>
      </c>
      <c r="U9">
        <v>63</v>
      </c>
      <c r="V9">
        <v>66</v>
      </c>
      <c r="W9">
        <v>36</v>
      </c>
      <c r="X9">
        <v>0</v>
      </c>
      <c r="Y9">
        <v>0</v>
      </c>
      <c r="Z9">
        <v>0</v>
      </c>
      <c r="AA9">
        <v>0</v>
      </c>
      <c r="AB9">
        <v>2016</v>
      </c>
    </row>
    <row r="10" spans="1:28" x14ac:dyDescent="0.3">
      <c r="A10">
        <v>2017</v>
      </c>
      <c r="B10">
        <v>3</v>
      </c>
      <c r="C10">
        <v>72</v>
      </c>
      <c r="D10" t="s">
        <v>101</v>
      </c>
      <c r="E10" t="s">
        <v>101</v>
      </c>
      <c r="F10">
        <v>55</v>
      </c>
      <c r="G10" t="s">
        <v>101</v>
      </c>
      <c r="H10" t="s">
        <v>101</v>
      </c>
      <c r="I10">
        <v>35</v>
      </c>
      <c r="J10" t="s">
        <v>101</v>
      </c>
      <c r="K10" t="s">
        <v>101</v>
      </c>
      <c r="L10">
        <v>2</v>
      </c>
      <c r="M10">
        <v>6</v>
      </c>
      <c r="N10">
        <v>15</v>
      </c>
      <c r="O10">
        <v>35</v>
      </c>
      <c r="P10">
        <v>0</v>
      </c>
      <c r="Q10">
        <v>0</v>
      </c>
      <c r="R10">
        <v>0</v>
      </c>
      <c r="S10">
        <v>0</v>
      </c>
      <c r="T10">
        <v>1</v>
      </c>
      <c r="U10">
        <v>66</v>
      </c>
      <c r="V10">
        <v>62</v>
      </c>
      <c r="W10">
        <v>40</v>
      </c>
      <c r="X10">
        <v>0</v>
      </c>
      <c r="Y10">
        <v>0</v>
      </c>
      <c r="Z10">
        <v>0</v>
      </c>
      <c r="AA10">
        <v>0</v>
      </c>
      <c r="AB10">
        <v>2017</v>
      </c>
    </row>
    <row r="11" spans="1:28" x14ac:dyDescent="0.3">
      <c r="A11">
        <v>2018</v>
      </c>
      <c r="B11">
        <v>3</v>
      </c>
      <c r="C11">
        <v>81</v>
      </c>
      <c r="D11" t="s">
        <v>101</v>
      </c>
      <c r="E11" t="s">
        <v>101</v>
      </c>
      <c r="F11">
        <v>87</v>
      </c>
      <c r="G11" t="s">
        <v>101</v>
      </c>
      <c r="H11" t="s">
        <v>101</v>
      </c>
      <c r="I11">
        <v>69</v>
      </c>
      <c r="J11" t="s">
        <v>101</v>
      </c>
      <c r="K11" t="s">
        <v>101</v>
      </c>
      <c r="L11">
        <v>2</v>
      </c>
      <c r="M11">
        <v>7</v>
      </c>
      <c r="N11">
        <v>13</v>
      </c>
      <c r="O11">
        <v>29</v>
      </c>
      <c r="P11">
        <v>0</v>
      </c>
      <c r="Q11">
        <v>0</v>
      </c>
      <c r="R11">
        <v>0</v>
      </c>
      <c r="S11">
        <v>0</v>
      </c>
      <c r="T11">
        <v>1</v>
      </c>
      <c r="U11">
        <v>74</v>
      </c>
      <c r="V11">
        <v>74</v>
      </c>
      <c r="W11">
        <v>40</v>
      </c>
      <c r="X11">
        <v>0</v>
      </c>
      <c r="Y11">
        <v>0</v>
      </c>
      <c r="Z11">
        <v>0</v>
      </c>
      <c r="AA11">
        <v>0</v>
      </c>
      <c r="AB11">
        <v>2018</v>
      </c>
    </row>
    <row r="12" spans="1:28" x14ac:dyDescent="0.3">
      <c r="A12">
        <v>2019</v>
      </c>
      <c r="B12">
        <v>3</v>
      </c>
      <c r="C12">
        <v>69</v>
      </c>
      <c r="D12" t="s">
        <v>101</v>
      </c>
      <c r="E12" t="s">
        <v>101</v>
      </c>
      <c r="F12">
        <v>70</v>
      </c>
      <c r="G12" t="s">
        <v>101</v>
      </c>
      <c r="H12" t="s">
        <v>101</v>
      </c>
      <c r="I12">
        <v>68</v>
      </c>
      <c r="J12" t="s">
        <v>101</v>
      </c>
      <c r="K12" t="s">
        <v>101</v>
      </c>
      <c r="L12">
        <v>2</v>
      </c>
      <c r="M12">
        <v>2</v>
      </c>
      <c r="N12">
        <v>3</v>
      </c>
      <c r="O12">
        <v>28</v>
      </c>
      <c r="P12">
        <v>0</v>
      </c>
      <c r="Q12">
        <v>0</v>
      </c>
      <c r="R12">
        <v>0</v>
      </c>
      <c r="S12">
        <v>0</v>
      </c>
      <c r="T12">
        <v>1</v>
      </c>
      <c r="U12">
        <v>67</v>
      </c>
      <c r="V12">
        <v>67</v>
      </c>
      <c r="W12">
        <v>40</v>
      </c>
      <c r="X12">
        <v>0</v>
      </c>
      <c r="Y12">
        <v>0</v>
      </c>
      <c r="Z12">
        <v>0</v>
      </c>
      <c r="AA12">
        <v>0</v>
      </c>
      <c r="AB12">
        <v>2019</v>
      </c>
    </row>
    <row r="13" spans="1:28" x14ac:dyDescent="0.3">
      <c r="A13">
        <v>2020</v>
      </c>
      <c r="B13">
        <v>3</v>
      </c>
      <c r="C13">
        <v>70</v>
      </c>
      <c r="D13">
        <v>3</v>
      </c>
      <c r="E13">
        <v>67</v>
      </c>
      <c r="F13">
        <v>70</v>
      </c>
      <c r="G13">
        <v>3</v>
      </c>
      <c r="H13">
        <v>67</v>
      </c>
      <c r="I13">
        <v>68</v>
      </c>
      <c r="J13">
        <v>19</v>
      </c>
      <c r="K13">
        <v>49</v>
      </c>
      <c r="L13">
        <v>2</v>
      </c>
      <c r="M13">
        <v>6</v>
      </c>
      <c r="N13">
        <v>5</v>
      </c>
      <c r="O13">
        <v>29</v>
      </c>
      <c r="P13">
        <v>0</v>
      </c>
      <c r="Q13">
        <v>0</v>
      </c>
      <c r="R13">
        <v>0</v>
      </c>
      <c r="S13">
        <v>0</v>
      </c>
      <c r="T13">
        <v>1</v>
      </c>
      <c r="U13">
        <v>64</v>
      </c>
      <c r="V13">
        <v>65</v>
      </c>
      <c r="W13">
        <v>39</v>
      </c>
      <c r="X13">
        <v>0</v>
      </c>
      <c r="Y13">
        <v>0</v>
      </c>
      <c r="Z13">
        <v>0</v>
      </c>
      <c r="AA13">
        <v>0</v>
      </c>
      <c r="AB13">
        <v>2020</v>
      </c>
    </row>
    <row r="14" spans="1:28" x14ac:dyDescent="0.3">
      <c r="A14">
        <v>2021</v>
      </c>
      <c r="B14">
        <v>3</v>
      </c>
      <c r="C14">
        <v>77</v>
      </c>
      <c r="D14">
        <v>0</v>
      </c>
      <c r="E14">
        <v>77</v>
      </c>
      <c r="F14">
        <v>77</v>
      </c>
      <c r="G14">
        <v>2</v>
      </c>
      <c r="H14">
        <v>75</v>
      </c>
      <c r="I14">
        <v>68</v>
      </c>
      <c r="J14">
        <v>17</v>
      </c>
      <c r="K14">
        <v>51</v>
      </c>
      <c r="L14">
        <v>2</v>
      </c>
      <c r="M14">
        <v>4</v>
      </c>
      <c r="N14">
        <v>5</v>
      </c>
      <c r="O14">
        <v>28</v>
      </c>
      <c r="P14">
        <v>0</v>
      </c>
      <c r="Q14">
        <v>0</v>
      </c>
      <c r="R14">
        <v>0</v>
      </c>
      <c r="S14">
        <v>0</v>
      </c>
      <c r="T14">
        <v>1</v>
      </c>
      <c r="U14">
        <v>73</v>
      </c>
      <c r="V14">
        <v>72</v>
      </c>
      <c r="W14">
        <v>40</v>
      </c>
      <c r="X14">
        <v>0</v>
      </c>
      <c r="Y14">
        <v>0</v>
      </c>
      <c r="Z14">
        <v>0</v>
      </c>
      <c r="AA14">
        <v>0</v>
      </c>
      <c r="AB14">
        <v>2021</v>
      </c>
    </row>
    <row r="15" spans="1:28" x14ac:dyDescent="0.3">
      <c r="A15">
        <v>2022</v>
      </c>
      <c r="B15">
        <v>3</v>
      </c>
      <c r="C15">
        <v>74</v>
      </c>
      <c r="D15" t="s">
        <v>101</v>
      </c>
      <c r="E15" t="s">
        <v>101</v>
      </c>
      <c r="F15">
        <v>80</v>
      </c>
      <c r="G15" t="s">
        <v>101</v>
      </c>
      <c r="H15" t="s">
        <v>101</v>
      </c>
      <c r="I15">
        <v>62</v>
      </c>
      <c r="J15" t="s">
        <v>101</v>
      </c>
      <c r="K15" t="s">
        <v>101</v>
      </c>
      <c r="L15">
        <v>2</v>
      </c>
      <c r="M15">
        <v>1</v>
      </c>
      <c r="N15">
        <v>7</v>
      </c>
      <c r="O15">
        <v>22</v>
      </c>
      <c r="P15">
        <v>0</v>
      </c>
      <c r="Q15">
        <v>0</v>
      </c>
      <c r="R15">
        <v>0</v>
      </c>
      <c r="S15">
        <v>0</v>
      </c>
      <c r="T15">
        <v>1</v>
      </c>
      <c r="U15">
        <v>73</v>
      </c>
      <c r="V15">
        <v>73</v>
      </c>
      <c r="W15">
        <v>40</v>
      </c>
      <c r="X15">
        <v>0</v>
      </c>
      <c r="Y15">
        <v>0</v>
      </c>
      <c r="Z15">
        <v>0</v>
      </c>
      <c r="AA15">
        <v>0</v>
      </c>
      <c r="AB15">
        <v>2022</v>
      </c>
    </row>
    <row r="16" spans="1:28" x14ac:dyDescent="0.3">
      <c r="A16">
        <v>2023</v>
      </c>
      <c r="B16">
        <v>3</v>
      </c>
      <c r="C16">
        <v>80</v>
      </c>
      <c r="F16">
        <v>81</v>
      </c>
      <c r="I16">
        <v>61</v>
      </c>
      <c r="L16">
        <v>2</v>
      </c>
      <c r="M16">
        <v>4</v>
      </c>
      <c r="N16">
        <v>5</v>
      </c>
      <c r="O16">
        <v>21</v>
      </c>
      <c r="P16">
        <v>0</v>
      </c>
      <c r="Q16">
        <v>0</v>
      </c>
      <c r="R16">
        <v>0</v>
      </c>
      <c r="S16">
        <v>0</v>
      </c>
      <c r="T16">
        <v>1</v>
      </c>
      <c r="U16">
        <v>76</v>
      </c>
      <c r="V16">
        <v>76</v>
      </c>
      <c r="W16">
        <v>40</v>
      </c>
      <c r="X16">
        <v>0</v>
      </c>
      <c r="Y16">
        <v>0</v>
      </c>
      <c r="Z16">
        <v>0</v>
      </c>
      <c r="AA16">
        <v>0</v>
      </c>
      <c r="AB16">
        <v>2023</v>
      </c>
    </row>
    <row r="17" spans="1:28" x14ac:dyDescent="0.3">
      <c r="A17" t="s">
        <v>32</v>
      </c>
      <c r="AB17" t="s">
        <v>33</v>
      </c>
    </row>
  </sheetData>
  <phoneticPr fontId="18" type="noConversion"/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/>
  </sheetViews>
  <sheetFormatPr defaultRowHeight="16.5" x14ac:dyDescent="0.3"/>
  <sheetData>
    <row r="1" spans="1:22" x14ac:dyDescent="0.3">
      <c r="A1" t="s">
        <v>1092</v>
      </c>
      <c r="L1" t="s">
        <v>1093</v>
      </c>
    </row>
    <row r="2" spans="1:22" x14ac:dyDescent="0.3">
      <c r="A2" t="s">
        <v>634</v>
      </c>
      <c r="V2" t="s">
        <v>633</v>
      </c>
    </row>
    <row r="3" spans="1:22" x14ac:dyDescent="0.3">
      <c r="A3" t="s">
        <v>1094</v>
      </c>
      <c r="B3" t="s">
        <v>854</v>
      </c>
      <c r="C3" t="s">
        <v>1095</v>
      </c>
      <c r="E3" t="s">
        <v>1096</v>
      </c>
      <c r="L3" t="s">
        <v>1097</v>
      </c>
      <c r="V3" t="s">
        <v>1098</v>
      </c>
    </row>
    <row r="4" spans="1:22" x14ac:dyDescent="0.3">
      <c r="C4" t="s">
        <v>1086</v>
      </c>
      <c r="E4" t="s">
        <v>975</v>
      </c>
      <c r="J4" t="s">
        <v>1099</v>
      </c>
      <c r="M4" t="s">
        <v>1100</v>
      </c>
      <c r="Q4" t="s">
        <v>1101</v>
      </c>
    </row>
    <row r="5" spans="1:22" x14ac:dyDescent="0.3">
      <c r="B5" t="s">
        <v>916</v>
      </c>
      <c r="C5" t="s">
        <v>1102</v>
      </c>
      <c r="D5" t="s">
        <v>1103</v>
      </c>
      <c r="E5" t="s">
        <v>1104</v>
      </c>
      <c r="F5" t="s">
        <v>1105</v>
      </c>
      <c r="G5" t="s">
        <v>1106</v>
      </c>
      <c r="H5" t="s">
        <v>498</v>
      </c>
      <c r="I5" t="s">
        <v>127</v>
      </c>
      <c r="J5" t="s">
        <v>1107</v>
      </c>
      <c r="M5" t="s">
        <v>1108</v>
      </c>
      <c r="O5" t="s">
        <v>1109</v>
      </c>
      <c r="Q5" t="s">
        <v>1110</v>
      </c>
      <c r="R5" t="s">
        <v>1111</v>
      </c>
      <c r="S5" t="s">
        <v>1112</v>
      </c>
      <c r="T5" t="s">
        <v>1113</v>
      </c>
      <c r="U5" t="s">
        <v>122</v>
      </c>
    </row>
    <row r="6" spans="1:22" x14ac:dyDescent="0.3">
      <c r="B6" t="s">
        <v>1114</v>
      </c>
      <c r="D6" t="s">
        <v>1115</v>
      </c>
      <c r="E6" t="s">
        <v>1116</v>
      </c>
      <c r="G6" t="s">
        <v>1117</v>
      </c>
      <c r="K6" t="s">
        <v>532</v>
      </c>
      <c r="L6" t="s">
        <v>533</v>
      </c>
      <c r="M6" t="s">
        <v>532</v>
      </c>
      <c r="N6" t="s">
        <v>533</v>
      </c>
      <c r="O6" t="s">
        <v>532</v>
      </c>
      <c r="P6" t="s">
        <v>533</v>
      </c>
      <c r="Q6" t="s">
        <v>1118</v>
      </c>
      <c r="R6" t="s">
        <v>1119</v>
      </c>
      <c r="S6" t="s">
        <v>1120</v>
      </c>
      <c r="T6" t="s">
        <v>1121</v>
      </c>
    </row>
    <row r="7" spans="1:22" x14ac:dyDescent="0.3">
      <c r="B7" t="s">
        <v>897</v>
      </c>
      <c r="C7" t="s">
        <v>1122</v>
      </c>
      <c r="D7" t="s">
        <v>1123</v>
      </c>
      <c r="E7" t="s">
        <v>1123</v>
      </c>
      <c r="F7" t="s">
        <v>1124</v>
      </c>
      <c r="G7" t="s">
        <v>1125</v>
      </c>
      <c r="H7" t="s">
        <v>540</v>
      </c>
      <c r="I7" t="s">
        <v>141</v>
      </c>
      <c r="K7" t="s">
        <v>541</v>
      </c>
      <c r="L7" t="s">
        <v>542</v>
      </c>
      <c r="M7" t="s">
        <v>541</v>
      </c>
      <c r="N7" t="s">
        <v>542</v>
      </c>
      <c r="O7" t="s">
        <v>541</v>
      </c>
      <c r="P7" t="s">
        <v>542</v>
      </c>
      <c r="Q7" t="s">
        <v>1126</v>
      </c>
      <c r="R7" t="s">
        <v>1126</v>
      </c>
      <c r="S7" t="s">
        <v>1127</v>
      </c>
      <c r="T7" t="s">
        <v>1128</v>
      </c>
      <c r="U7" t="s">
        <v>141</v>
      </c>
    </row>
    <row r="8" spans="1:22" x14ac:dyDescent="0.3">
      <c r="A8">
        <v>2014</v>
      </c>
      <c r="B8">
        <v>2</v>
      </c>
      <c r="C8">
        <v>68</v>
      </c>
      <c r="D8">
        <v>3</v>
      </c>
      <c r="E8">
        <v>0</v>
      </c>
      <c r="F8">
        <v>0</v>
      </c>
      <c r="G8">
        <v>0</v>
      </c>
      <c r="H8">
        <v>0</v>
      </c>
      <c r="I8">
        <v>0</v>
      </c>
      <c r="J8">
        <v>71</v>
      </c>
      <c r="K8">
        <v>47</v>
      </c>
      <c r="L8">
        <v>24</v>
      </c>
      <c r="M8">
        <v>0</v>
      </c>
      <c r="N8">
        <v>0</v>
      </c>
      <c r="O8">
        <v>47</v>
      </c>
      <c r="P8">
        <v>24</v>
      </c>
      <c r="Q8">
        <v>6</v>
      </c>
      <c r="R8">
        <v>0</v>
      </c>
      <c r="S8">
        <v>0</v>
      </c>
      <c r="T8">
        <v>61</v>
      </c>
      <c r="U8">
        <v>4</v>
      </c>
      <c r="V8">
        <v>2014</v>
      </c>
    </row>
    <row r="9" spans="1:22" x14ac:dyDescent="0.3">
      <c r="A9">
        <v>2015</v>
      </c>
      <c r="B9">
        <v>3</v>
      </c>
      <c r="C9">
        <v>77</v>
      </c>
      <c r="D9">
        <v>2</v>
      </c>
      <c r="E9">
        <v>0</v>
      </c>
      <c r="F9">
        <v>0</v>
      </c>
      <c r="G9">
        <v>3</v>
      </c>
      <c r="H9">
        <v>1</v>
      </c>
      <c r="J9">
        <v>79</v>
      </c>
      <c r="K9">
        <v>50</v>
      </c>
      <c r="L9">
        <v>29</v>
      </c>
      <c r="M9">
        <v>0</v>
      </c>
      <c r="N9">
        <v>0</v>
      </c>
      <c r="O9">
        <v>50</v>
      </c>
      <c r="P9">
        <v>29</v>
      </c>
      <c r="Q9">
        <v>2</v>
      </c>
      <c r="R9">
        <v>0</v>
      </c>
      <c r="S9">
        <v>0</v>
      </c>
      <c r="T9">
        <v>68</v>
      </c>
      <c r="U9">
        <v>9</v>
      </c>
      <c r="V9">
        <v>2015</v>
      </c>
    </row>
    <row r="10" spans="1:22" x14ac:dyDescent="0.3">
      <c r="A10">
        <v>2016</v>
      </c>
      <c r="B10">
        <v>9</v>
      </c>
      <c r="C10">
        <v>23</v>
      </c>
      <c r="D10">
        <v>1</v>
      </c>
      <c r="E10">
        <v>10</v>
      </c>
      <c r="F10">
        <v>0</v>
      </c>
      <c r="G10">
        <v>6</v>
      </c>
      <c r="H10">
        <v>3</v>
      </c>
      <c r="I10">
        <v>1</v>
      </c>
      <c r="J10">
        <v>196</v>
      </c>
      <c r="K10">
        <v>119</v>
      </c>
      <c r="L10">
        <v>77</v>
      </c>
      <c r="M10">
        <v>2</v>
      </c>
      <c r="N10">
        <v>0</v>
      </c>
      <c r="O10">
        <v>117</v>
      </c>
      <c r="P10">
        <v>77</v>
      </c>
      <c r="Q10">
        <v>17</v>
      </c>
      <c r="R10">
        <v>1</v>
      </c>
      <c r="S10">
        <v>1</v>
      </c>
      <c r="T10">
        <v>166</v>
      </c>
      <c r="U10">
        <v>11</v>
      </c>
      <c r="V10">
        <v>2016</v>
      </c>
    </row>
    <row r="11" spans="1:22" x14ac:dyDescent="0.3">
      <c r="A11">
        <v>2017</v>
      </c>
      <c r="B11">
        <v>9</v>
      </c>
      <c r="C11">
        <v>182</v>
      </c>
      <c r="D11">
        <v>31</v>
      </c>
      <c r="E11">
        <v>7</v>
      </c>
      <c r="F11">
        <v>0</v>
      </c>
      <c r="G11">
        <v>3</v>
      </c>
      <c r="H11">
        <v>1</v>
      </c>
      <c r="I11">
        <v>0</v>
      </c>
      <c r="J11">
        <f>K11+L11</f>
        <v>213</v>
      </c>
      <c r="K11">
        <v>128</v>
      </c>
      <c r="L11">
        <v>85</v>
      </c>
      <c r="M11">
        <v>7</v>
      </c>
      <c r="N11">
        <v>1</v>
      </c>
      <c r="O11">
        <v>121</v>
      </c>
      <c r="P11">
        <v>84</v>
      </c>
      <c r="Q11">
        <v>31</v>
      </c>
      <c r="R11">
        <v>0</v>
      </c>
      <c r="S11">
        <v>0</v>
      </c>
      <c r="T11">
        <v>182</v>
      </c>
      <c r="U11">
        <v>0</v>
      </c>
      <c r="V11">
        <v>2017</v>
      </c>
    </row>
    <row r="12" spans="1:22" x14ac:dyDescent="0.3">
      <c r="A12">
        <v>2018</v>
      </c>
      <c r="B12">
        <v>8</v>
      </c>
      <c r="C12">
        <v>17</v>
      </c>
      <c r="D12">
        <v>1</v>
      </c>
      <c r="E12">
        <v>7</v>
      </c>
      <c r="F12">
        <v>0</v>
      </c>
      <c r="G12">
        <v>4</v>
      </c>
      <c r="H12">
        <v>2</v>
      </c>
      <c r="I12">
        <v>0</v>
      </c>
      <c r="J12">
        <v>215</v>
      </c>
      <c r="K12">
        <v>129</v>
      </c>
      <c r="L12">
        <v>86</v>
      </c>
      <c r="M12">
        <v>9</v>
      </c>
      <c r="N12">
        <v>1</v>
      </c>
      <c r="O12">
        <v>120</v>
      </c>
      <c r="P12">
        <v>85</v>
      </c>
      <c r="Q12">
        <v>32</v>
      </c>
      <c r="R12">
        <v>0</v>
      </c>
      <c r="S12">
        <v>0</v>
      </c>
      <c r="T12">
        <v>180</v>
      </c>
      <c r="U12">
        <v>3</v>
      </c>
      <c r="V12">
        <v>2018</v>
      </c>
    </row>
    <row r="13" spans="1:22" x14ac:dyDescent="0.3">
      <c r="A13">
        <v>2019</v>
      </c>
      <c r="B13">
        <v>8</v>
      </c>
      <c r="C13">
        <v>10</v>
      </c>
      <c r="D13">
        <v>1</v>
      </c>
      <c r="E13">
        <v>6</v>
      </c>
      <c r="F13">
        <v>0</v>
      </c>
      <c r="G13">
        <v>1</v>
      </c>
      <c r="H13">
        <v>2</v>
      </c>
      <c r="I13">
        <v>1</v>
      </c>
      <c r="J13">
        <v>213</v>
      </c>
      <c r="K13">
        <v>127</v>
      </c>
      <c r="L13">
        <v>86</v>
      </c>
      <c r="M13">
        <v>11</v>
      </c>
      <c r="N13">
        <v>1</v>
      </c>
      <c r="O13">
        <v>116</v>
      </c>
      <c r="P13">
        <v>85</v>
      </c>
      <c r="Q13">
        <v>40</v>
      </c>
      <c r="R13">
        <v>0</v>
      </c>
      <c r="S13">
        <v>0</v>
      </c>
      <c r="T13">
        <v>172</v>
      </c>
      <c r="U13">
        <v>1</v>
      </c>
      <c r="V13">
        <v>2019</v>
      </c>
    </row>
    <row r="14" spans="1:22" x14ac:dyDescent="0.3">
      <c r="A14">
        <v>2020</v>
      </c>
      <c r="B14">
        <v>8</v>
      </c>
      <c r="C14">
        <v>8</v>
      </c>
      <c r="D14">
        <v>0</v>
      </c>
      <c r="E14">
        <v>2</v>
      </c>
      <c r="F14">
        <v>0</v>
      </c>
      <c r="G14">
        <v>6</v>
      </c>
      <c r="H14">
        <v>1</v>
      </c>
      <c r="I14">
        <v>0</v>
      </c>
      <c r="J14">
        <v>205</v>
      </c>
      <c r="K14">
        <v>122</v>
      </c>
      <c r="L14">
        <v>83</v>
      </c>
      <c r="M14">
        <v>10</v>
      </c>
      <c r="N14">
        <v>1</v>
      </c>
      <c r="O14">
        <v>112</v>
      </c>
      <c r="P14">
        <v>82</v>
      </c>
      <c r="Q14">
        <v>8</v>
      </c>
      <c r="R14">
        <v>0</v>
      </c>
      <c r="S14">
        <v>1</v>
      </c>
      <c r="T14">
        <v>183</v>
      </c>
      <c r="U14">
        <v>13</v>
      </c>
      <c r="V14">
        <v>2020</v>
      </c>
    </row>
    <row r="15" spans="1:22" x14ac:dyDescent="0.3">
      <c r="A15">
        <v>2021</v>
      </c>
      <c r="B15">
        <v>8</v>
      </c>
      <c r="C15">
        <v>11</v>
      </c>
      <c r="D15">
        <v>2</v>
      </c>
      <c r="E15">
        <v>4</v>
      </c>
      <c r="F15">
        <v>0</v>
      </c>
      <c r="G15">
        <v>7</v>
      </c>
      <c r="H15">
        <v>4</v>
      </c>
      <c r="I15">
        <v>0</v>
      </c>
      <c r="J15">
        <v>212</v>
      </c>
      <c r="K15">
        <v>129</v>
      </c>
      <c r="L15">
        <v>83</v>
      </c>
      <c r="M15">
        <v>11</v>
      </c>
      <c r="N15">
        <v>0</v>
      </c>
      <c r="O15">
        <v>118</v>
      </c>
      <c r="P15">
        <v>83</v>
      </c>
      <c r="Q15">
        <v>34</v>
      </c>
      <c r="R15">
        <v>0</v>
      </c>
      <c r="S15">
        <v>0</v>
      </c>
      <c r="T15">
        <v>177</v>
      </c>
      <c r="U15">
        <v>1</v>
      </c>
      <c r="V15">
        <v>2021</v>
      </c>
    </row>
    <row r="16" spans="1:22" x14ac:dyDescent="0.3">
      <c r="A16">
        <v>2022</v>
      </c>
      <c r="B16">
        <v>8</v>
      </c>
      <c r="C16">
        <v>6</v>
      </c>
      <c r="D16">
        <v>3</v>
      </c>
      <c r="E16">
        <v>10</v>
      </c>
      <c r="F16">
        <v>0</v>
      </c>
      <c r="G16">
        <v>18</v>
      </c>
      <c r="H16">
        <v>2</v>
      </c>
      <c r="I16">
        <v>0</v>
      </c>
      <c r="J16">
        <v>191</v>
      </c>
      <c r="K16">
        <v>119</v>
      </c>
      <c r="L16">
        <v>72</v>
      </c>
      <c r="M16">
        <v>7</v>
      </c>
      <c r="N16">
        <v>0</v>
      </c>
      <c r="O16">
        <v>112</v>
      </c>
      <c r="P16">
        <v>72</v>
      </c>
      <c r="Q16">
        <v>6</v>
      </c>
      <c r="R16">
        <v>0</v>
      </c>
      <c r="S16">
        <v>1</v>
      </c>
      <c r="T16">
        <v>172</v>
      </c>
      <c r="U16">
        <v>12</v>
      </c>
      <c r="V16">
        <v>2022</v>
      </c>
    </row>
    <row r="17" spans="1:22" x14ac:dyDescent="0.3">
      <c r="A17">
        <v>2023</v>
      </c>
      <c r="B17">
        <v>8</v>
      </c>
      <c r="C17">
        <v>162</v>
      </c>
      <c r="D17">
        <v>28</v>
      </c>
      <c r="E17">
        <v>5</v>
      </c>
      <c r="F17">
        <v>0</v>
      </c>
      <c r="G17">
        <v>5</v>
      </c>
      <c r="H17">
        <v>4</v>
      </c>
      <c r="I17">
        <v>0</v>
      </c>
      <c r="J17">
        <v>190</v>
      </c>
      <c r="K17">
        <v>118</v>
      </c>
      <c r="L17">
        <v>72</v>
      </c>
      <c r="M17">
        <v>7</v>
      </c>
      <c r="N17">
        <v>0</v>
      </c>
      <c r="O17">
        <v>113</v>
      </c>
      <c r="P17">
        <v>70</v>
      </c>
      <c r="Q17">
        <v>18</v>
      </c>
      <c r="R17">
        <v>0</v>
      </c>
      <c r="S17">
        <v>1</v>
      </c>
      <c r="T17">
        <v>139</v>
      </c>
      <c r="U17">
        <v>32</v>
      </c>
      <c r="V17">
        <v>2023</v>
      </c>
    </row>
    <row r="18" spans="1:22" x14ac:dyDescent="0.3">
      <c r="A18" t="s">
        <v>1129</v>
      </c>
      <c r="B18">
        <v>1</v>
      </c>
      <c r="C18">
        <v>34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35</v>
      </c>
      <c r="K18">
        <v>18</v>
      </c>
      <c r="L18">
        <v>17</v>
      </c>
      <c r="M18">
        <v>0</v>
      </c>
      <c r="N18">
        <v>0</v>
      </c>
      <c r="O18">
        <v>18</v>
      </c>
      <c r="P18">
        <v>17</v>
      </c>
      <c r="Q18">
        <v>3</v>
      </c>
      <c r="R18">
        <v>0</v>
      </c>
      <c r="S18">
        <v>0</v>
      </c>
      <c r="T18">
        <v>0</v>
      </c>
      <c r="U18">
        <v>32</v>
      </c>
      <c r="V18" t="s">
        <v>1130</v>
      </c>
    </row>
    <row r="19" spans="1:22" x14ac:dyDescent="0.3">
      <c r="A19" t="s">
        <v>1131</v>
      </c>
      <c r="B19">
        <v>1</v>
      </c>
      <c r="C19">
        <v>27</v>
      </c>
      <c r="D19">
        <v>1</v>
      </c>
      <c r="E19">
        <v>1</v>
      </c>
      <c r="F19">
        <v>0</v>
      </c>
      <c r="G19">
        <v>0</v>
      </c>
      <c r="H19">
        <v>2</v>
      </c>
      <c r="I19">
        <v>0</v>
      </c>
      <c r="J19">
        <v>28</v>
      </c>
      <c r="K19">
        <v>21</v>
      </c>
      <c r="L19">
        <v>7</v>
      </c>
      <c r="M19">
        <v>0</v>
      </c>
      <c r="N19">
        <v>0</v>
      </c>
      <c r="O19">
        <v>21</v>
      </c>
      <c r="P19">
        <v>7</v>
      </c>
      <c r="Q19">
        <v>0</v>
      </c>
      <c r="R19">
        <v>0</v>
      </c>
      <c r="S19">
        <v>0</v>
      </c>
      <c r="T19">
        <v>28</v>
      </c>
      <c r="U19">
        <v>0</v>
      </c>
      <c r="V19" t="s">
        <v>1132</v>
      </c>
    </row>
    <row r="20" spans="1:22" x14ac:dyDescent="0.3">
      <c r="A20" t="s">
        <v>1133</v>
      </c>
      <c r="B20">
        <v>1</v>
      </c>
      <c r="C20">
        <v>15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15</v>
      </c>
      <c r="K20">
        <v>10</v>
      </c>
      <c r="L20">
        <v>5</v>
      </c>
      <c r="M20">
        <v>0</v>
      </c>
      <c r="N20">
        <v>0</v>
      </c>
      <c r="O20">
        <v>10</v>
      </c>
      <c r="P20">
        <v>5</v>
      </c>
      <c r="Q20">
        <v>0</v>
      </c>
      <c r="R20">
        <v>0</v>
      </c>
      <c r="S20">
        <v>0</v>
      </c>
      <c r="T20">
        <v>15</v>
      </c>
      <c r="U20">
        <v>0</v>
      </c>
      <c r="V20" t="s">
        <v>1134</v>
      </c>
    </row>
    <row r="21" spans="1:22" x14ac:dyDescent="0.3">
      <c r="A21" t="s">
        <v>1135</v>
      </c>
      <c r="B21">
        <v>1</v>
      </c>
      <c r="C21">
        <v>25</v>
      </c>
      <c r="D21">
        <v>4</v>
      </c>
      <c r="E21">
        <v>2</v>
      </c>
      <c r="F21">
        <v>0</v>
      </c>
      <c r="G21">
        <v>0</v>
      </c>
      <c r="H21">
        <v>1</v>
      </c>
      <c r="I21">
        <v>0</v>
      </c>
      <c r="J21">
        <v>29</v>
      </c>
      <c r="K21">
        <v>17</v>
      </c>
      <c r="L21">
        <v>12</v>
      </c>
      <c r="M21">
        <v>7</v>
      </c>
      <c r="N21">
        <v>0</v>
      </c>
      <c r="O21">
        <v>12</v>
      </c>
      <c r="P21">
        <v>10</v>
      </c>
      <c r="Q21">
        <v>7</v>
      </c>
      <c r="R21">
        <v>0</v>
      </c>
      <c r="S21">
        <v>0</v>
      </c>
      <c r="T21">
        <v>22</v>
      </c>
      <c r="U21">
        <v>0</v>
      </c>
      <c r="V21" t="s">
        <v>1136</v>
      </c>
    </row>
    <row r="22" spans="1:22" x14ac:dyDescent="0.3">
      <c r="A22" t="s">
        <v>1137</v>
      </c>
      <c r="B22">
        <v>1</v>
      </c>
      <c r="C22">
        <v>4</v>
      </c>
      <c r="D22">
        <v>2</v>
      </c>
      <c r="E22" t="s">
        <v>31</v>
      </c>
      <c r="F22" t="s">
        <v>31</v>
      </c>
      <c r="G22" t="s">
        <v>31</v>
      </c>
      <c r="H22" t="s">
        <v>31</v>
      </c>
      <c r="I22" t="s">
        <v>31</v>
      </c>
      <c r="J22">
        <v>6</v>
      </c>
      <c r="K22">
        <v>1</v>
      </c>
      <c r="L22">
        <v>5</v>
      </c>
      <c r="M22">
        <v>0</v>
      </c>
      <c r="N22">
        <v>0</v>
      </c>
      <c r="O22">
        <v>1</v>
      </c>
      <c r="P22">
        <v>5</v>
      </c>
      <c r="Q22">
        <v>6</v>
      </c>
      <c r="R22">
        <v>0</v>
      </c>
      <c r="S22">
        <v>0</v>
      </c>
      <c r="T22" t="s">
        <v>31</v>
      </c>
      <c r="U22">
        <v>0</v>
      </c>
      <c r="V22" t="s">
        <v>1138</v>
      </c>
    </row>
    <row r="23" spans="1:22" x14ac:dyDescent="0.3">
      <c r="A23" t="s">
        <v>1139</v>
      </c>
      <c r="B23">
        <v>1</v>
      </c>
      <c r="C23">
        <v>16</v>
      </c>
      <c r="D23">
        <v>13</v>
      </c>
      <c r="E23">
        <v>1</v>
      </c>
      <c r="F23" t="s">
        <v>31</v>
      </c>
      <c r="G23" t="s">
        <v>31</v>
      </c>
      <c r="H23" t="s">
        <v>31</v>
      </c>
      <c r="I23" t="s">
        <v>31</v>
      </c>
      <c r="J23">
        <v>29</v>
      </c>
      <c r="K23">
        <v>29</v>
      </c>
      <c r="L23" t="s">
        <v>31</v>
      </c>
      <c r="M23">
        <v>0</v>
      </c>
      <c r="N23">
        <v>0</v>
      </c>
      <c r="O23">
        <v>29</v>
      </c>
      <c r="P23" t="s">
        <v>31</v>
      </c>
      <c r="Q23">
        <v>1</v>
      </c>
      <c r="R23">
        <v>0</v>
      </c>
      <c r="S23">
        <v>1</v>
      </c>
      <c r="T23">
        <v>27</v>
      </c>
      <c r="U23">
        <v>0</v>
      </c>
      <c r="V23" t="s">
        <v>1140</v>
      </c>
    </row>
    <row r="24" spans="1:22" x14ac:dyDescent="0.3">
      <c r="A24" t="s">
        <v>1141</v>
      </c>
      <c r="B24">
        <v>1</v>
      </c>
      <c r="C24">
        <v>26</v>
      </c>
      <c r="D24">
        <v>3</v>
      </c>
      <c r="E24">
        <v>1</v>
      </c>
      <c r="F24">
        <v>0</v>
      </c>
      <c r="G24">
        <v>4</v>
      </c>
      <c r="H24">
        <v>0</v>
      </c>
      <c r="I24">
        <v>0</v>
      </c>
      <c r="J24">
        <v>29</v>
      </c>
      <c r="K24">
        <v>12</v>
      </c>
      <c r="L24">
        <v>17</v>
      </c>
      <c r="M24">
        <v>0</v>
      </c>
      <c r="N24">
        <v>0</v>
      </c>
      <c r="O24">
        <v>12</v>
      </c>
      <c r="P24">
        <v>17</v>
      </c>
      <c r="Q24">
        <v>0</v>
      </c>
      <c r="R24">
        <v>0</v>
      </c>
      <c r="S24">
        <v>0</v>
      </c>
      <c r="T24">
        <v>29</v>
      </c>
      <c r="U24">
        <v>0</v>
      </c>
      <c r="V24" t="s">
        <v>1142</v>
      </c>
    </row>
    <row r="25" spans="1:22" x14ac:dyDescent="0.3">
      <c r="A25" t="s">
        <v>1143</v>
      </c>
      <c r="B25">
        <v>1</v>
      </c>
      <c r="C25">
        <v>15</v>
      </c>
      <c r="D25">
        <v>4</v>
      </c>
      <c r="E25">
        <v>0</v>
      </c>
      <c r="F25">
        <v>0</v>
      </c>
      <c r="G25">
        <v>1</v>
      </c>
      <c r="H25">
        <v>1</v>
      </c>
      <c r="I25">
        <v>0</v>
      </c>
      <c r="J25">
        <v>19</v>
      </c>
      <c r="K25">
        <v>10</v>
      </c>
      <c r="L25">
        <v>9</v>
      </c>
      <c r="M25">
        <v>0</v>
      </c>
      <c r="N25">
        <v>0</v>
      </c>
      <c r="O25">
        <v>10</v>
      </c>
      <c r="P25">
        <v>9</v>
      </c>
      <c r="Q25">
        <v>1</v>
      </c>
      <c r="R25">
        <v>0</v>
      </c>
      <c r="S25">
        <v>0</v>
      </c>
      <c r="T25">
        <v>18</v>
      </c>
      <c r="U25">
        <v>0</v>
      </c>
      <c r="V25" t="s">
        <v>1144</v>
      </c>
    </row>
    <row r="26" spans="1:22" x14ac:dyDescent="0.3">
      <c r="A26" t="s">
        <v>943</v>
      </c>
      <c r="V26" t="s">
        <v>1145</v>
      </c>
    </row>
  </sheetData>
  <phoneticPr fontId="18" type="noConversion"/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workbookViewId="0"/>
  </sheetViews>
  <sheetFormatPr defaultRowHeight="16.5" x14ac:dyDescent="0.3"/>
  <sheetData>
    <row r="2" spans="1:22" x14ac:dyDescent="0.3">
      <c r="A2" t="s">
        <v>1146</v>
      </c>
      <c r="O2" t="s">
        <v>1147</v>
      </c>
    </row>
    <row r="3" spans="1:22" x14ac:dyDescent="0.3">
      <c r="A3" t="s">
        <v>2</v>
      </c>
      <c r="V3" t="s">
        <v>39</v>
      </c>
    </row>
    <row r="4" spans="1:22" x14ac:dyDescent="0.3">
      <c r="B4" t="s">
        <v>41</v>
      </c>
      <c r="E4" t="s">
        <v>1148</v>
      </c>
      <c r="T4" t="s">
        <v>1149</v>
      </c>
    </row>
    <row r="5" spans="1:22" x14ac:dyDescent="0.3">
      <c r="A5" t="s">
        <v>190</v>
      </c>
      <c r="C5" t="s">
        <v>532</v>
      </c>
      <c r="D5" t="s">
        <v>533</v>
      </c>
      <c r="E5" t="s">
        <v>1150</v>
      </c>
      <c r="F5" t="s">
        <v>1151</v>
      </c>
      <c r="G5" t="s">
        <v>1152</v>
      </c>
      <c r="H5" t="s">
        <v>1153</v>
      </c>
      <c r="I5" t="s">
        <v>1154</v>
      </c>
      <c r="J5" t="s">
        <v>1155</v>
      </c>
      <c r="K5" t="s">
        <v>1156</v>
      </c>
      <c r="L5" t="s">
        <v>1157</v>
      </c>
      <c r="M5" t="s">
        <v>1158</v>
      </c>
      <c r="N5" t="s">
        <v>1159</v>
      </c>
      <c r="O5" t="s">
        <v>1160</v>
      </c>
      <c r="P5" t="s">
        <v>1161</v>
      </c>
      <c r="Q5" t="s">
        <v>1162</v>
      </c>
      <c r="R5" t="s">
        <v>1163</v>
      </c>
      <c r="S5" t="s">
        <v>1164</v>
      </c>
      <c r="T5" t="s">
        <v>1165</v>
      </c>
      <c r="U5" t="s">
        <v>1166</v>
      </c>
      <c r="V5" t="s">
        <v>66</v>
      </c>
    </row>
    <row r="6" spans="1:22" x14ac:dyDescent="0.3">
      <c r="E6" t="s">
        <v>1167</v>
      </c>
      <c r="F6" t="s">
        <v>1168</v>
      </c>
      <c r="G6" t="s">
        <v>1119</v>
      </c>
      <c r="H6" t="s">
        <v>1169</v>
      </c>
      <c r="I6" t="s">
        <v>1170</v>
      </c>
      <c r="J6" t="s">
        <v>1171</v>
      </c>
      <c r="K6" t="s">
        <v>1171</v>
      </c>
      <c r="L6" t="s">
        <v>1172</v>
      </c>
      <c r="M6" t="s">
        <v>1173</v>
      </c>
      <c r="N6" t="s">
        <v>1174</v>
      </c>
      <c r="O6" t="s">
        <v>1175</v>
      </c>
      <c r="P6" t="s">
        <v>1176</v>
      </c>
      <c r="Q6" t="s">
        <v>1177</v>
      </c>
      <c r="R6" t="s">
        <v>1178</v>
      </c>
      <c r="S6" t="s">
        <v>726</v>
      </c>
      <c r="T6" t="s">
        <v>130</v>
      </c>
      <c r="U6" t="s">
        <v>130</v>
      </c>
    </row>
    <row r="7" spans="1:22" x14ac:dyDescent="0.3">
      <c r="B7" t="s">
        <v>16</v>
      </c>
      <c r="C7" t="s">
        <v>541</v>
      </c>
      <c r="D7" t="s">
        <v>542</v>
      </c>
      <c r="E7" t="s">
        <v>735</v>
      </c>
      <c r="F7" t="s">
        <v>1179</v>
      </c>
      <c r="G7" t="s">
        <v>1180</v>
      </c>
      <c r="H7" t="s">
        <v>1180</v>
      </c>
      <c r="I7" t="s">
        <v>1180</v>
      </c>
      <c r="J7" t="s">
        <v>1181</v>
      </c>
      <c r="K7" t="s">
        <v>1182</v>
      </c>
      <c r="L7" t="s">
        <v>1182</v>
      </c>
      <c r="M7" t="s">
        <v>1183</v>
      </c>
      <c r="N7" t="s">
        <v>1183</v>
      </c>
      <c r="O7" t="s">
        <v>1183</v>
      </c>
      <c r="P7" t="s">
        <v>1183</v>
      </c>
      <c r="Q7" t="s">
        <v>1184</v>
      </c>
      <c r="R7" t="s">
        <v>1185</v>
      </c>
      <c r="S7" t="s">
        <v>1186</v>
      </c>
      <c r="T7" t="s">
        <v>1187</v>
      </c>
      <c r="U7" t="s">
        <v>1188</v>
      </c>
    </row>
    <row r="8" spans="1:22" x14ac:dyDescent="0.3">
      <c r="A8">
        <v>2014</v>
      </c>
      <c r="B8">
        <v>10339</v>
      </c>
      <c r="C8">
        <v>6119</v>
      </c>
      <c r="D8">
        <v>4220</v>
      </c>
      <c r="E8">
        <v>5446</v>
      </c>
      <c r="F8">
        <v>1030</v>
      </c>
      <c r="G8">
        <v>973</v>
      </c>
      <c r="H8">
        <v>922</v>
      </c>
      <c r="J8">
        <v>798</v>
      </c>
      <c r="K8">
        <v>59</v>
      </c>
      <c r="L8">
        <v>541</v>
      </c>
      <c r="M8">
        <v>334</v>
      </c>
      <c r="N8">
        <v>38</v>
      </c>
      <c r="O8">
        <v>45</v>
      </c>
      <c r="P8">
        <v>43</v>
      </c>
      <c r="Q8">
        <v>15</v>
      </c>
      <c r="R8">
        <v>56</v>
      </c>
      <c r="S8">
        <v>39</v>
      </c>
      <c r="T8">
        <v>4192</v>
      </c>
      <c r="U8">
        <v>6147</v>
      </c>
      <c r="V8">
        <v>2014</v>
      </c>
    </row>
    <row r="9" spans="1:22" x14ac:dyDescent="0.3">
      <c r="A9">
        <v>2015</v>
      </c>
      <c r="B9">
        <v>10529</v>
      </c>
      <c r="C9">
        <v>6217</v>
      </c>
      <c r="D9">
        <v>4312</v>
      </c>
      <c r="E9">
        <v>5518</v>
      </c>
      <c r="F9">
        <v>1045</v>
      </c>
      <c r="G9">
        <v>991</v>
      </c>
      <c r="H9">
        <v>934</v>
      </c>
      <c r="J9">
        <v>819</v>
      </c>
      <c r="K9">
        <v>78</v>
      </c>
      <c r="L9">
        <v>560</v>
      </c>
      <c r="M9">
        <v>348</v>
      </c>
      <c r="N9">
        <v>34</v>
      </c>
      <c r="O9">
        <v>43</v>
      </c>
      <c r="P9">
        <v>48</v>
      </c>
      <c r="Q9">
        <v>15</v>
      </c>
      <c r="R9">
        <v>60</v>
      </c>
      <c r="S9">
        <v>36</v>
      </c>
      <c r="T9">
        <v>4256</v>
      </c>
      <c r="U9">
        <v>6273</v>
      </c>
      <c r="V9">
        <v>2015</v>
      </c>
    </row>
    <row r="10" spans="1:22" x14ac:dyDescent="0.3">
      <c r="A10">
        <v>2016</v>
      </c>
      <c r="B10">
        <v>10618</v>
      </c>
      <c r="C10">
        <v>6285</v>
      </c>
      <c r="D10">
        <v>4333</v>
      </c>
      <c r="E10">
        <v>5459</v>
      </c>
      <c r="F10">
        <v>1032</v>
      </c>
      <c r="G10">
        <v>1010</v>
      </c>
      <c r="H10">
        <v>1007</v>
      </c>
      <c r="J10">
        <v>852</v>
      </c>
      <c r="K10">
        <v>88</v>
      </c>
      <c r="L10">
        <v>560</v>
      </c>
      <c r="M10">
        <v>374</v>
      </c>
      <c r="N10">
        <v>31</v>
      </c>
      <c r="O10">
        <v>47</v>
      </c>
      <c r="P10">
        <v>52</v>
      </c>
      <c r="Q10">
        <v>15</v>
      </c>
      <c r="R10">
        <v>62</v>
      </c>
      <c r="S10">
        <v>29</v>
      </c>
      <c r="T10">
        <v>4261</v>
      </c>
      <c r="U10">
        <v>6357</v>
      </c>
      <c r="V10">
        <v>2016</v>
      </c>
    </row>
    <row r="11" spans="1:22" x14ac:dyDescent="0.3">
      <c r="A11">
        <v>2017</v>
      </c>
      <c r="B11">
        <v>11220</v>
      </c>
      <c r="C11">
        <v>6619</v>
      </c>
      <c r="D11">
        <v>4601</v>
      </c>
      <c r="E11">
        <v>5652</v>
      </c>
      <c r="F11">
        <v>1090</v>
      </c>
      <c r="G11">
        <v>1058</v>
      </c>
      <c r="H11">
        <v>1172</v>
      </c>
      <c r="J11">
        <v>919</v>
      </c>
      <c r="K11">
        <v>98</v>
      </c>
      <c r="L11">
        <v>564</v>
      </c>
      <c r="M11">
        <v>423</v>
      </c>
      <c r="N11">
        <v>30</v>
      </c>
      <c r="O11">
        <v>42</v>
      </c>
      <c r="P11">
        <v>54</v>
      </c>
      <c r="Q11">
        <v>16</v>
      </c>
      <c r="R11">
        <v>70</v>
      </c>
      <c r="S11">
        <v>32</v>
      </c>
      <c r="T11">
        <v>4487</v>
      </c>
      <c r="U11">
        <v>6733</v>
      </c>
      <c r="V11">
        <v>2017</v>
      </c>
    </row>
    <row r="12" spans="1:22" x14ac:dyDescent="0.3">
      <c r="A12">
        <v>2018</v>
      </c>
      <c r="B12">
        <v>11672</v>
      </c>
      <c r="C12">
        <v>6924</v>
      </c>
      <c r="D12">
        <v>4748</v>
      </c>
      <c r="E12">
        <v>5733</v>
      </c>
      <c r="F12">
        <v>1148</v>
      </c>
      <c r="G12">
        <v>1077</v>
      </c>
      <c r="H12">
        <v>1232</v>
      </c>
      <c r="I12">
        <v>103</v>
      </c>
      <c r="J12">
        <v>970</v>
      </c>
      <c r="K12">
        <v>114</v>
      </c>
      <c r="L12">
        <v>572</v>
      </c>
      <c r="M12">
        <v>450</v>
      </c>
      <c r="N12">
        <v>35</v>
      </c>
      <c r="O12">
        <v>48</v>
      </c>
      <c r="P12">
        <v>60</v>
      </c>
      <c r="Q12">
        <v>18</v>
      </c>
      <c r="R12">
        <v>74</v>
      </c>
      <c r="S12">
        <v>38</v>
      </c>
      <c r="T12">
        <v>4642</v>
      </c>
      <c r="U12">
        <v>7030</v>
      </c>
      <c r="V12">
        <v>2018</v>
      </c>
    </row>
    <row r="13" spans="1:22" x14ac:dyDescent="0.3">
      <c r="A13">
        <v>2019</v>
      </c>
      <c r="B13">
        <v>11890</v>
      </c>
      <c r="C13">
        <v>7036</v>
      </c>
      <c r="D13">
        <v>4854</v>
      </c>
      <c r="E13">
        <v>5730</v>
      </c>
      <c r="F13">
        <v>1171</v>
      </c>
      <c r="G13">
        <v>1098</v>
      </c>
      <c r="H13">
        <v>1360</v>
      </c>
      <c r="I13">
        <v>100</v>
      </c>
      <c r="J13">
        <v>1012</v>
      </c>
      <c r="K13">
        <v>124</v>
      </c>
      <c r="L13">
        <v>564</v>
      </c>
      <c r="M13">
        <v>460</v>
      </c>
      <c r="N13">
        <v>30</v>
      </c>
      <c r="O13">
        <v>48</v>
      </c>
      <c r="P13">
        <v>60</v>
      </c>
      <c r="Q13">
        <v>17</v>
      </c>
      <c r="R13">
        <v>77</v>
      </c>
      <c r="S13">
        <v>39</v>
      </c>
      <c r="T13">
        <v>4669</v>
      </c>
      <c r="U13">
        <v>7221</v>
      </c>
      <c r="V13">
        <v>2019</v>
      </c>
    </row>
    <row r="14" spans="1:22" x14ac:dyDescent="0.3">
      <c r="A14">
        <v>2020</v>
      </c>
      <c r="B14">
        <v>12244</v>
      </c>
      <c r="C14">
        <v>7251</v>
      </c>
      <c r="D14">
        <v>4993</v>
      </c>
      <c r="E14">
        <v>5815</v>
      </c>
      <c r="F14">
        <v>1199</v>
      </c>
      <c r="G14">
        <v>1104</v>
      </c>
      <c r="H14">
        <v>1485</v>
      </c>
      <c r="I14">
        <v>108</v>
      </c>
      <c r="J14">
        <v>1050</v>
      </c>
      <c r="K14">
        <v>140</v>
      </c>
      <c r="L14">
        <v>565</v>
      </c>
      <c r="M14">
        <v>500</v>
      </c>
      <c r="N14">
        <v>32</v>
      </c>
      <c r="O14">
        <v>48</v>
      </c>
      <c r="P14">
        <v>65</v>
      </c>
      <c r="Q14">
        <v>18</v>
      </c>
      <c r="R14">
        <v>81</v>
      </c>
      <c r="S14">
        <v>34</v>
      </c>
      <c r="T14">
        <v>4757</v>
      </c>
      <c r="U14">
        <v>7487</v>
      </c>
      <c r="V14">
        <v>2020</v>
      </c>
    </row>
    <row r="15" spans="1:22" x14ac:dyDescent="0.3">
      <c r="A15">
        <v>2021</v>
      </c>
      <c r="B15">
        <v>12579</v>
      </c>
      <c r="C15">
        <v>7465</v>
      </c>
      <c r="D15">
        <v>5114</v>
      </c>
      <c r="E15">
        <v>5862</v>
      </c>
      <c r="F15">
        <v>1226</v>
      </c>
      <c r="G15">
        <v>1129</v>
      </c>
      <c r="H15">
        <v>1622</v>
      </c>
      <c r="I15">
        <v>120</v>
      </c>
      <c r="J15">
        <v>1078</v>
      </c>
      <c r="K15">
        <v>160</v>
      </c>
      <c r="L15">
        <v>557</v>
      </c>
      <c r="M15">
        <v>529</v>
      </c>
      <c r="N15">
        <v>34</v>
      </c>
      <c r="O15">
        <v>48</v>
      </c>
      <c r="P15">
        <v>74</v>
      </c>
      <c r="Q15">
        <v>19</v>
      </c>
      <c r="R15">
        <v>88</v>
      </c>
      <c r="S15">
        <v>33</v>
      </c>
      <c r="T15">
        <v>4836</v>
      </c>
      <c r="U15">
        <v>7743</v>
      </c>
      <c r="V15">
        <v>2021</v>
      </c>
    </row>
    <row r="16" spans="1:22" x14ac:dyDescent="0.3">
      <c r="A16">
        <v>2022</v>
      </c>
      <c r="B16">
        <v>12955</v>
      </c>
      <c r="C16">
        <v>7689</v>
      </c>
      <c r="D16">
        <v>5266</v>
      </c>
      <c r="E16">
        <v>5950</v>
      </c>
      <c r="F16">
        <v>1250</v>
      </c>
      <c r="G16">
        <v>1152</v>
      </c>
      <c r="H16">
        <v>1755</v>
      </c>
      <c r="I16">
        <v>128</v>
      </c>
      <c r="J16">
        <v>1114</v>
      </c>
      <c r="K16">
        <v>181</v>
      </c>
      <c r="L16">
        <v>554</v>
      </c>
      <c r="M16">
        <v>562</v>
      </c>
      <c r="N16">
        <v>31</v>
      </c>
      <c r="O16">
        <v>51</v>
      </c>
      <c r="P16">
        <v>75</v>
      </c>
      <c r="Q16">
        <v>19</v>
      </c>
      <c r="R16">
        <v>98</v>
      </c>
      <c r="S16">
        <v>35</v>
      </c>
      <c r="T16">
        <v>4943</v>
      </c>
      <c r="U16">
        <v>8012</v>
      </c>
      <c r="V16">
        <v>2022</v>
      </c>
    </row>
    <row r="17" spans="1:22" x14ac:dyDescent="0.3">
      <c r="A17">
        <v>2023</v>
      </c>
      <c r="B17">
        <v>13641</v>
      </c>
      <c r="C17">
        <v>8121</v>
      </c>
      <c r="D17">
        <v>5520</v>
      </c>
      <c r="E17">
        <v>6141</v>
      </c>
      <c r="F17">
        <v>1295</v>
      </c>
      <c r="G17">
        <v>1237</v>
      </c>
      <c r="H17">
        <v>1889</v>
      </c>
      <c r="I17">
        <v>132</v>
      </c>
      <c r="J17">
        <v>1196</v>
      </c>
      <c r="K17">
        <v>228</v>
      </c>
      <c r="L17">
        <v>583</v>
      </c>
      <c r="M17">
        <v>591</v>
      </c>
      <c r="N17">
        <v>34</v>
      </c>
      <c r="O17">
        <v>51</v>
      </c>
      <c r="P17">
        <v>92</v>
      </c>
      <c r="Q17">
        <v>25</v>
      </c>
      <c r="R17">
        <v>110</v>
      </c>
      <c r="S17">
        <v>37</v>
      </c>
      <c r="T17">
        <v>5166</v>
      </c>
      <c r="U17">
        <v>8475</v>
      </c>
      <c r="V17">
        <v>2023</v>
      </c>
    </row>
    <row r="18" spans="1:22" x14ac:dyDescent="0.3">
      <c r="A18" t="s">
        <v>1189</v>
      </c>
      <c r="V18" t="s">
        <v>33</v>
      </c>
    </row>
    <row r="19" spans="1:22" x14ac:dyDescent="0.3">
      <c r="A19" t="s">
        <v>32</v>
      </c>
    </row>
  </sheetData>
  <phoneticPr fontId="18" type="noConversion"/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/>
  </sheetViews>
  <sheetFormatPr defaultRowHeight="16.5" x14ac:dyDescent="0.3"/>
  <sheetData>
    <row r="1" spans="1:10" x14ac:dyDescent="0.3">
      <c r="A1" t="s">
        <v>1190</v>
      </c>
      <c r="D1" t="s">
        <v>1191</v>
      </c>
    </row>
    <row r="2" spans="1:10" x14ac:dyDescent="0.3">
      <c r="A2" t="s">
        <v>1192</v>
      </c>
      <c r="J2" t="s">
        <v>1193</v>
      </c>
    </row>
    <row r="3" spans="1:10" x14ac:dyDescent="0.3">
      <c r="B3" t="s">
        <v>663</v>
      </c>
      <c r="D3" t="s">
        <v>1194</v>
      </c>
      <c r="F3" t="s">
        <v>1195</v>
      </c>
      <c r="H3" t="s">
        <v>1196</v>
      </c>
    </row>
    <row r="4" spans="1:10" x14ac:dyDescent="0.3">
      <c r="A4" t="s">
        <v>4</v>
      </c>
      <c r="B4" t="s">
        <v>16</v>
      </c>
      <c r="D4" t="s">
        <v>1197</v>
      </c>
      <c r="F4" t="s">
        <v>1198</v>
      </c>
      <c r="H4" t="s">
        <v>1199</v>
      </c>
      <c r="J4" t="s">
        <v>15</v>
      </c>
    </row>
    <row r="5" spans="1:10" x14ac:dyDescent="0.3">
      <c r="B5" t="s">
        <v>1200</v>
      </c>
      <c r="C5" t="s">
        <v>1201</v>
      </c>
      <c r="D5" t="s">
        <v>1200</v>
      </c>
      <c r="E5" t="s">
        <v>1201</v>
      </c>
      <c r="F5" t="s">
        <v>1200</v>
      </c>
      <c r="G5" t="s">
        <v>1201</v>
      </c>
      <c r="H5" t="s">
        <v>1200</v>
      </c>
      <c r="I5" t="s">
        <v>1201</v>
      </c>
    </row>
    <row r="6" spans="1:10" x14ac:dyDescent="0.3">
      <c r="B6" t="s">
        <v>654</v>
      </c>
      <c r="C6" t="s">
        <v>1202</v>
      </c>
      <c r="D6" t="s">
        <v>654</v>
      </c>
      <c r="E6" t="s">
        <v>1202</v>
      </c>
      <c r="F6" t="s">
        <v>654</v>
      </c>
      <c r="G6" t="s">
        <v>1202</v>
      </c>
      <c r="H6" t="s">
        <v>654</v>
      </c>
      <c r="I6" t="s">
        <v>1202</v>
      </c>
    </row>
    <row r="7" spans="1:10" x14ac:dyDescent="0.3">
      <c r="A7">
        <v>2014</v>
      </c>
      <c r="B7">
        <v>829</v>
      </c>
      <c r="C7">
        <f>SUM(E7+G7+I7)</f>
        <v>2240</v>
      </c>
      <c r="D7">
        <v>649</v>
      </c>
      <c r="E7">
        <v>1745</v>
      </c>
      <c r="F7">
        <v>180</v>
      </c>
      <c r="G7">
        <v>495</v>
      </c>
      <c r="H7">
        <v>0</v>
      </c>
      <c r="I7">
        <v>0</v>
      </c>
      <c r="J7">
        <v>2014</v>
      </c>
    </row>
    <row r="8" spans="1:10" x14ac:dyDescent="0.3">
      <c r="A8">
        <v>2015</v>
      </c>
      <c r="B8">
        <v>855</v>
      </c>
      <c r="C8">
        <f>SUM(E8+G8+I8)</f>
        <v>2201</v>
      </c>
      <c r="D8">
        <v>637</v>
      </c>
      <c r="E8">
        <v>1637</v>
      </c>
      <c r="F8">
        <v>218</v>
      </c>
      <c r="G8">
        <v>564</v>
      </c>
      <c r="H8">
        <v>0</v>
      </c>
      <c r="I8">
        <v>0</v>
      </c>
      <c r="J8">
        <v>2015</v>
      </c>
    </row>
    <row r="9" spans="1:10" x14ac:dyDescent="0.3">
      <c r="A9">
        <v>2016</v>
      </c>
      <c r="B9">
        <v>886</v>
      </c>
      <c r="C9">
        <f>SUM(E9+G9+I9)</f>
        <v>2227</v>
      </c>
      <c r="D9">
        <v>329</v>
      </c>
      <c r="E9">
        <v>1155</v>
      </c>
      <c r="F9">
        <v>557</v>
      </c>
      <c r="G9">
        <v>1072</v>
      </c>
      <c r="H9">
        <v>0</v>
      </c>
      <c r="I9">
        <v>0</v>
      </c>
      <c r="J9">
        <v>2016</v>
      </c>
    </row>
    <row r="10" spans="1:10" x14ac:dyDescent="0.3">
      <c r="A10">
        <v>2017</v>
      </c>
      <c r="B10">
        <v>926</v>
      </c>
      <c r="C10">
        <v>2332</v>
      </c>
      <c r="D10" t="s">
        <v>101</v>
      </c>
      <c r="E10" t="s">
        <v>101</v>
      </c>
      <c r="F10">
        <v>301</v>
      </c>
      <c r="G10">
        <v>1142</v>
      </c>
      <c r="H10" t="s">
        <v>101</v>
      </c>
      <c r="I10" t="s">
        <v>101</v>
      </c>
      <c r="J10">
        <v>2017</v>
      </c>
    </row>
    <row r="11" spans="1:10" x14ac:dyDescent="0.3">
      <c r="A11">
        <v>2018</v>
      </c>
      <c r="B11">
        <v>951</v>
      </c>
      <c r="C11">
        <v>2406</v>
      </c>
      <c r="D11">
        <v>286</v>
      </c>
      <c r="E11">
        <v>1044</v>
      </c>
      <c r="F11">
        <v>665</v>
      </c>
      <c r="G11">
        <v>1362</v>
      </c>
      <c r="H11" t="s">
        <v>31</v>
      </c>
      <c r="I11" t="s">
        <v>31</v>
      </c>
      <c r="J11">
        <v>2018</v>
      </c>
    </row>
    <row r="12" spans="1:10" x14ac:dyDescent="0.3">
      <c r="A12">
        <v>2019</v>
      </c>
      <c r="B12">
        <v>1037</v>
      </c>
      <c r="C12">
        <v>2626</v>
      </c>
      <c r="D12">
        <v>301</v>
      </c>
      <c r="E12">
        <v>1044</v>
      </c>
      <c r="F12">
        <v>736</v>
      </c>
      <c r="G12">
        <v>1582</v>
      </c>
      <c r="H12" t="s">
        <v>101</v>
      </c>
      <c r="I12" t="s">
        <v>101</v>
      </c>
      <c r="J12">
        <v>2019</v>
      </c>
    </row>
    <row r="13" spans="1:10" x14ac:dyDescent="0.3">
      <c r="A13">
        <v>2020</v>
      </c>
      <c r="B13">
        <v>1127</v>
      </c>
      <c r="C13">
        <v>2873</v>
      </c>
      <c r="D13">
        <v>210</v>
      </c>
      <c r="E13">
        <v>784</v>
      </c>
      <c r="F13">
        <v>917</v>
      </c>
      <c r="G13">
        <v>2089</v>
      </c>
      <c r="H13" t="s">
        <v>101</v>
      </c>
      <c r="I13" t="s">
        <v>101</v>
      </c>
      <c r="J13">
        <v>2020</v>
      </c>
    </row>
    <row r="14" spans="1:10" x14ac:dyDescent="0.3">
      <c r="A14">
        <v>2021</v>
      </c>
      <c r="B14">
        <v>1149</v>
      </c>
      <c r="C14">
        <v>2930</v>
      </c>
      <c r="D14">
        <v>166</v>
      </c>
      <c r="E14">
        <v>639</v>
      </c>
      <c r="F14">
        <v>983</v>
      </c>
      <c r="G14">
        <v>2291</v>
      </c>
      <c r="H14">
        <v>0</v>
      </c>
      <c r="I14">
        <v>0</v>
      </c>
      <c r="J14">
        <v>2021</v>
      </c>
    </row>
    <row r="15" spans="1:10" x14ac:dyDescent="0.3">
      <c r="A15">
        <v>2022</v>
      </c>
      <c r="B15">
        <v>1198</v>
      </c>
      <c r="C15">
        <v>3030</v>
      </c>
      <c r="D15">
        <v>167</v>
      </c>
      <c r="E15">
        <v>603</v>
      </c>
      <c r="F15">
        <v>1031</v>
      </c>
      <c r="G15">
        <v>2427</v>
      </c>
      <c r="H15" t="s">
        <v>101</v>
      </c>
      <c r="I15" t="s">
        <v>101</v>
      </c>
      <c r="J15">
        <v>2022</v>
      </c>
    </row>
    <row r="16" spans="1:10" x14ac:dyDescent="0.3">
      <c r="A16">
        <v>2023</v>
      </c>
      <c r="B16">
        <v>1429</v>
      </c>
      <c r="C16">
        <v>3614</v>
      </c>
      <c r="D16">
        <v>196</v>
      </c>
      <c r="E16">
        <v>669</v>
      </c>
      <c r="F16">
        <v>1233</v>
      </c>
      <c r="G16">
        <v>2945</v>
      </c>
      <c r="H16">
        <v>0</v>
      </c>
      <c r="I16">
        <v>0</v>
      </c>
      <c r="J16">
        <v>2023</v>
      </c>
    </row>
    <row r="17" spans="1:10" x14ac:dyDescent="0.3">
      <c r="A17" t="s">
        <v>1203</v>
      </c>
    </row>
    <row r="18" spans="1:10" x14ac:dyDescent="0.3">
      <c r="A18" t="s">
        <v>32</v>
      </c>
      <c r="J18" t="s">
        <v>33</v>
      </c>
    </row>
  </sheetData>
  <phoneticPr fontId="18" type="noConversion"/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I19"/>
  <sheetViews>
    <sheetView workbookViewId="0"/>
  </sheetViews>
  <sheetFormatPr defaultRowHeight="16.5" x14ac:dyDescent="0.3"/>
  <sheetData>
    <row r="2" spans="1:35" x14ac:dyDescent="0.3">
      <c r="A2" t="s">
        <v>1204</v>
      </c>
      <c r="N2" t="s">
        <v>1205</v>
      </c>
    </row>
    <row r="3" spans="1:35" x14ac:dyDescent="0.3">
      <c r="A3" t="s">
        <v>1206</v>
      </c>
      <c r="AI3" t="s">
        <v>1207</v>
      </c>
    </row>
    <row r="4" spans="1:35" x14ac:dyDescent="0.3">
      <c r="B4" t="s">
        <v>1208</v>
      </c>
      <c r="H4" t="s">
        <v>1209</v>
      </c>
      <c r="Q4" t="s">
        <v>1210</v>
      </c>
      <c r="Z4" t="s">
        <v>1211</v>
      </c>
      <c r="AI4" t="s">
        <v>66</v>
      </c>
    </row>
    <row r="5" spans="1:35" x14ac:dyDescent="0.3">
      <c r="A5" t="s">
        <v>40</v>
      </c>
      <c r="B5" t="s">
        <v>193</v>
      </c>
      <c r="D5" t="s">
        <v>1212</v>
      </c>
      <c r="F5" t="s">
        <v>1213</v>
      </c>
      <c r="H5" t="s">
        <v>1214</v>
      </c>
      <c r="K5" t="s">
        <v>1215</v>
      </c>
      <c r="N5" t="s">
        <v>1216</v>
      </c>
      <c r="Q5" t="s">
        <v>1214</v>
      </c>
      <c r="T5" t="s">
        <v>1217</v>
      </c>
      <c r="W5" t="s">
        <v>1218</v>
      </c>
      <c r="Z5" t="s">
        <v>1214</v>
      </c>
      <c r="AC5" t="s">
        <v>1219</v>
      </c>
      <c r="AF5" t="s">
        <v>1220</v>
      </c>
    </row>
    <row r="6" spans="1:35" x14ac:dyDescent="0.3">
      <c r="B6" t="s">
        <v>1221</v>
      </c>
      <c r="C6" t="s">
        <v>1222</v>
      </c>
      <c r="D6" t="s">
        <v>1221</v>
      </c>
      <c r="E6" t="s">
        <v>1222</v>
      </c>
      <c r="F6" t="s">
        <v>1221</v>
      </c>
      <c r="G6" t="s">
        <v>1222</v>
      </c>
      <c r="H6" t="s">
        <v>252</v>
      </c>
      <c r="I6" t="s">
        <v>1212</v>
      </c>
      <c r="J6" t="s">
        <v>1213</v>
      </c>
      <c r="K6" t="s">
        <v>252</v>
      </c>
      <c r="L6" t="s">
        <v>1212</v>
      </c>
      <c r="M6" t="s">
        <v>1213</v>
      </c>
      <c r="N6" t="s">
        <v>252</v>
      </c>
      <c r="O6" t="s">
        <v>1212</v>
      </c>
      <c r="P6" t="s">
        <v>1213</v>
      </c>
      <c r="Q6" t="s">
        <v>252</v>
      </c>
      <c r="R6" t="s">
        <v>1212</v>
      </c>
      <c r="S6" t="s">
        <v>1213</v>
      </c>
      <c r="T6" t="s">
        <v>252</v>
      </c>
      <c r="U6" t="s">
        <v>1212</v>
      </c>
      <c r="V6" t="s">
        <v>1213</v>
      </c>
      <c r="W6" t="s">
        <v>252</v>
      </c>
      <c r="X6" t="s">
        <v>1212</v>
      </c>
      <c r="Y6" t="s">
        <v>1213</v>
      </c>
      <c r="Z6" t="s">
        <v>252</v>
      </c>
      <c r="AA6" t="s">
        <v>1212</v>
      </c>
      <c r="AB6" t="s">
        <v>1213</v>
      </c>
      <c r="AC6" t="s">
        <v>252</v>
      </c>
      <c r="AD6" t="s">
        <v>1212</v>
      </c>
      <c r="AE6" t="s">
        <v>1213</v>
      </c>
      <c r="AF6" t="s">
        <v>252</v>
      </c>
      <c r="AG6" t="s">
        <v>1212</v>
      </c>
      <c r="AH6" t="s">
        <v>1213</v>
      </c>
    </row>
    <row r="7" spans="1:35" x14ac:dyDescent="0.3">
      <c r="A7">
        <v>2014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f>SUM(I7:J7)</f>
        <v>32</v>
      </c>
      <c r="I7">
        <v>29</v>
      </c>
      <c r="J7">
        <v>3</v>
      </c>
      <c r="K7">
        <f>SUM(L7:M7)</f>
        <v>29258</v>
      </c>
      <c r="L7">
        <v>11397</v>
      </c>
      <c r="M7">
        <v>17861</v>
      </c>
      <c r="N7" t="s">
        <v>101</v>
      </c>
      <c r="O7" t="s">
        <v>101</v>
      </c>
      <c r="P7" t="s">
        <v>101</v>
      </c>
      <c r="Q7">
        <v>1</v>
      </c>
      <c r="R7">
        <v>0</v>
      </c>
      <c r="S7">
        <v>1</v>
      </c>
      <c r="T7">
        <v>10024</v>
      </c>
      <c r="U7">
        <v>0</v>
      </c>
      <c r="V7">
        <v>10024</v>
      </c>
      <c r="W7">
        <v>965</v>
      </c>
      <c r="X7">
        <v>0</v>
      </c>
      <c r="Y7">
        <v>965</v>
      </c>
      <c r="Z7" t="s">
        <v>101</v>
      </c>
      <c r="AA7" t="s">
        <v>101</v>
      </c>
      <c r="AB7" t="s">
        <v>101</v>
      </c>
      <c r="AC7" t="s">
        <v>101</v>
      </c>
      <c r="AD7" t="s">
        <v>101</v>
      </c>
      <c r="AE7" t="s">
        <v>101</v>
      </c>
      <c r="AF7" t="s">
        <v>101</v>
      </c>
      <c r="AG7" t="s">
        <v>101</v>
      </c>
      <c r="AH7" t="s">
        <v>101</v>
      </c>
      <c r="AI7">
        <v>2014</v>
      </c>
    </row>
    <row r="8" spans="1:35" x14ac:dyDescent="0.3">
      <c r="A8">
        <v>2015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f>SUM(I8:J8)</f>
        <v>32</v>
      </c>
      <c r="I8">
        <v>29</v>
      </c>
      <c r="J8">
        <v>3</v>
      </c>
      <c r="K8">
        <f>SUM(L8:M8)</f>
        <v>29258</v>
      </c>
      <c r="L8">
        <v>11397</v>
      </c>
      <c r="M8">
        <v>17861</v>
      </c>
      <c r="N8" t="s">
        <v>101</v>
      </c>
      <c r="O8" t="s">
        <v>101</v>
      </c>
      <c r="P8" t="s">
        <v>101</v>
      </c>
      <c r="Q8">
        <v>4</v>
      </c>
      <c r="R8">
        <v>1</v>
      </c>
      <c r="S8">
        <v>3</v>
      </c>
      <c r="T8">
        <v>15454</v>
      </c>
      <c r="U8">
        <v>2360</v>
      </c>
      <c r="V8">
        <v>13094</v>
      </c>
      <c r="W8">
        <v>1903</v>
      </c>
      <c r="X8">
        <v>66</v>
      </c>
      <c r="Y8">
        <v>1837</v>
      </c>
      <c r="Z8" t="s">
        <v>101</v>
      </c>
      <c r="AA8" t="s">
        <v>101</v>
      </c>
      <c r="AB8" t="s">
        <v>101</v>
      </c>
      <c r="AC8" t="s">
        <v>101</v>
      </c>
      <c r="AD8" t="s">
        <v>101</v>
      </c>
      <c r="AE8" t="s">
        <v>101</v>
      </c>
      <c r="AF8" t="s">
        <v>101</v>
      </c>
      <c r="AG8" t="s">
        <v>101</v>
      </c>
      <c r="AH8" t="s">
        <v>101</v>
      </c>
      <c r="AI8">
        <v>2015</v>
      </c>
    </row>
    <row r="9" spans="1:35" x14ac:dyDescent="0.3">
      <c r="A9">
        <v>2016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f>SUM(I9:J9)</f>
        <v>32</v>
      </c>
      <c r="I9">
        <v>29</v>
      </c>
      <c r="J9">
        <v>3</v>
      </c>
      <c r="K9">
        <f>SUM(L9:M9)</f>
        <v>29258</v>
      </c>
      <c r="L9">
        <v>11397</v>
      </c>
      <c r="M9">
        <v>17861</v>
      </c>
      <c r="N9" t="s">
        <v>101</v>
      </c>
      <c r="O9" t="s">
        <v>101</v>
      </c>
      <c r="P9" t="s">
        <v>101</v>
      </c>
      <c r="Q9">
        <v>4</v>
      </c>
      <c r="R9">
        <v>1</v>
      </c>
      <c r="S9">
        <v>3</v>
      </c>
      <c r="T9">
        <v>15454</v>
      </c>
      <c r="U9">
        <v>2360</v>
      </c>
      <c r="V9">
        <v>13094</v>
      </c>
      <c r="W9">
        <v>3235</v>
      </c>
      <c r="X9">
        <v>156</v>
      </c>
      <c r="Y9">
        <v>3079</v>
      </c>
      <c r="Z9" t="s">
        <v>101</v>
      </c>
      <c r="AA9" t="s">
        <v>101</v>
      </c>
      <c r="AB9" t="s">
        <v>101</v>
      </c>
      <c r="AC9" t="s">
        <v>101</v>
      </c>
      <c r="AD9" t="s">
        <v>101</v>
      </c>
      <c r="AE9" t="s">
        <v>101</v>
      </c>
      <c r="AF9" t="s">
        <v>101</v>
      </c>
      <c r="AG9" t="s">
        <v>101</v>
      </c>
      <c r="AH9" t="s">
        <v>101</v>
      </c>
      <c r="AI9">
        <v>2016</v>
      </c>
    </row>
    <row r="10" spans="1:35" x14ac:dyDescent="0.3">
      <c r="A10">
        <v>2017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f>SUM(I10:J10)</f>
        <v>32</v>
      </c>
      <c r="I10">
        <v>29</v>
      </c>
      <c r="J10">
        <v>3</v>
      </c>
      <c r="K10">
        <f>SUM(L10:M10)</f>
        <v>29258</v>
      </c>
      <c r="L10">
        <v>11397</v>
      </c>
      <c r="M10">
        <v>17861</v>
      </c>
      <c r="N10" t="s">
        <v>101</v>
      </c>
      <c r="O10" t="s">
        <v>101</v>
      </c>
      <c r="P10" t="s">
        <v>101</v>
      </c>
      <c r="Q10">
        <v>4</v>
      </c>
      <c r="R10">
        <v>1</v>
      </c>
      <c r="S10">
        <v>3</v>
      </c>
      <c r="T10">
        <v>12384</v>
      </c>
      <c r="U10">
        <v>2360</v>
      </c>
      <c r="V10">
        <v>10024</v>
      </c>
      <c r="W10">
        <v>4828</v>
      </c>
      <c r="X10">
        <v>264</v>
      </c>
      <c r="Y10">
        <v>4564</v>
      </c>
      <c r="Z10" t="s">
        <v>101</v>
      </c>
      <c r="AA10" t="s">
        <v>101</v>
      </c>
      <c r="AB10" t="s">
        <v>101</v>
      </c>
      <c r="AC10" t="s">
        <v>101</v>
      </c>
      <c r="AD10" t="s">
        <v>101</v>
      </c>
      <c r="AE10" t="s">
        <v>101</v>
      </c>
      <c r="AF10" t="s">
        <v>101</v>
      </c>
      <c r="AG10" t="s">
        <v>101</v>
      </c>
      <c r="AH10" t="s">
        <v>101</v>
      </c>
      <c r="AI10">
        <v>2017</v>
      </c>
    </row>
    <row r="11" spans="1:35" x14ac:dyDescent="0.3">
      <c r="A11">
        <v>2018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31</v>
      </c>
      <c r="I11">
        <v>28</v>
      </c>
      <c r="J11">
        <v>3</v>
      </c>
      <c r="K11">
        <v>28019</v>
      </c>
      <c r="L11">
        <v>10158</v>
      </c>
      <c r="M11">
        <v>17861</v>
      </c>
      <c r="N11">
        <v>22891</v>
      </c>
      <c r="O11">
        <v>7057</v>
      </c>
      <c r="P11">
        <v>15834</v>
      </c>
      <c r="Q11">
        <v>6</v>
      </c>
      <c r="R11">
        <v>1</v>
      </c>
      <c r="S11">
        <v>5</v>
      </c>
      <c r="T11">
        <v>15834</v>
      </c>
      <c r="U11">
        <v>2360</v>
      </c>
      <c r="V11">
        <v>13474</v>
      </c>
      <c r="W11">
        <v>6904</v>
      </c>
      <c r="X11">
        <v>489</v>
      </c>
      <c r="Y11">
        <v>6415</v>
      </c>
      <c r="Z11">
        <v>5</v>
      </c>
      <c r="AA11">
        <v>1</v>
      </c>
      <c r="AB11">
        <v>4</v>
      </c>
      <c r="AC11">
        <v>12690</v>
      </c>
      <c r="AD11">
        <v>2500</v>
      </c>
      <c r="AE11">
        <v>10190</v>
      </c>
      <c r="AF11">
        <v>6779</v>
      </c>
      <c r="AG11">
        <v>419</v>
      </c>
      <c r="AH11">
        <v>6360</v>
      </c>
      <c r="AI11">
        <v>2018</v>
      </c>
    </row>
    <row r="12" spans="1:35" x14ac:dyDescent="0.3">
      <c r="A12">
        <v>2019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31</v>
      </c>
      <c r="I12">
        <v>0</v>
      </c>
      <c r="J12">
        <v>3</v>
      </c>
      <c r="K12">
        <v>17861</v>
      </c>
      <c r="L12">
        <v>0</v>
      </c>
      <c r="M12">
        <v>17861</v>
      </c>
      <c r="N12">
        <v>15925</v>
      </c>
      <c r="O12">
        <v>0</v>
      </c>
      <c r="P12">
        <v>15925</v>
      </c>
      <c r="Q12">
        <v>6</v>
      </c>
      <c r="R12">
        <v>1</v>
      </c>
      <c r="S12">
        <v>5</v>
      </c>
      <c r="T12">
        <v>15834</v>
      </c>
      <c r="U12">
        <v>2360</v>
      </c>
      <c r="V12">
        <v>13474</v>
      </c>
      <c r="W12">
        <v>8636</v>
      </c>
      <c r="X12">
        <v>667</v>
      </c>
      <c r="Y12">
        <v>7969</v>
      </c>
      <c r="Z12">
        <v>5</v>
      </c>
      <c r="AA12">
        <v>1</v>
      </c>
      <c r="AB12">
        <v>4</v>
      </c>
      <c r="AC12">
        <v>13890</v>
      </c>
      <c r="AD12">
        <v>2500</v>
      </c>
      <c r="AE12">
        <v>11390</v>
      </c>
      <c r="AF12">
        <v>8508</v>
      </c>
      <c r="AG12">
        <v>639</v>
      </c>
      <c r="AH12">
        <v>7869</v>
      </c>
      <c r="AI12">
        <v>2019</v>
      </c>
    </row>
    <row r="13" spans="1:35" x14ac:dyDescent="0.3">
      <c r="A13">
        <v>2020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31</v>
      </c>
      <c r="I13">
        <v>28</v>
      </c>
      <c r="J13">
        <v>3</v>
      </c>
      <c r="K13">
        <v>28235</v>
      </c>
      <c r="L13">
        <v>10374</v>
      </c>
      <c r="M13">
        <v>17861</v>
      </c>
      <c r="N13">
        <v>23108</v>
      </c>
      <c r="O13">
        <v>7247</v>
      </c>
      <c r="P13">
        <v>15861</v>
      </c>
      <c r="Q13">
        <v>7</v>
      </c>
      <c r="R13">
        <v>1</v>
      </c>
      <c r="S13">
        <v>6</v>
      </c>
      <c r="T13">
        <v>29667</v>
      </c>
      <c r="U13">
        <v>2360</v>
      </c>
      <c r="V13">
        <v>27307</v>
      </c>
      <c r="W13">
        <v>11619</v>
      </c>
      <c r="X13">
        <v>803</v>
      </c>
      <c r="Y13">
        <v>10816</v>
      </c>
      <c r="Z13">
        <v>5</v>
      </c>
      <c r="AA13">
        <v>1</v>
      </c>
      <c r="AB13">
        <v>4</v>
      </c>
      <c r="AC13">
        <v>13890</v>
      </c>
      <c r="AD13">
        <v>2500</v>
      </c>
      <c r="AE13">
        <v>11390</v>
      </c>
      <c r="AF13">
        <v>9577</v>
      </c>
      <c r="AG13">
        <v>801</v>
      </c>
      <c r="AH13">
        <v>8776</v>
      </c>
      <c r="AI13">
        <v>2020</v>
      </c>
    </row>
    <row r="14" spans="1:35" x14ac:dyDescent="0.3">
      <c r="A14">
        <v>2021</v>
      </c>
      <c r="B14">
        <f>D14+F14</f>
        <v>0</v>
      </c>
      <c r="C14">
        <f>E14+G14</f>
        <v>0</v>
      </c>
      <c r="D14">
        <v>0</v>
      </c>
      <c r="E14">
        <v>0</v>
      </c>
      <c r="F14">
        <v>0</v>
      </c>
      <c r="G14">
        <v>0</v>
      </c>
      <c r="H14">
        <f>SUM(I14:J14)</f>
        <v>34</v>
      </c>
      <c r="I14">
        <v>28</v>
      </c>
      <c r="J14">
        <v>6</v>
      </c>
      <c r="K14">
        <f>SUM(L14:M14)</f>
        <v>44420</v>
      </c>
      <c r="L14">
        <v>10995</v>
      </c>
      <c r="M14">
        <v>33425</v>
      </c>
      <c r="N14">
        <f>SUM(O14:P14)</f>
        <v>36964</v>
      </c>
      <c r="O14">
        <v>6842</v>
      </c>
      <c r="P14">
        <v>30122</v>
      </c>
      <c r="Q14">
        <f>SUM(R14:S14)</f>
        <v>7</v>
      </c>
      <c r="R14">
        <v>1</v>
      </c>
      <c r="S14">
        <v>6</v>
      </c>
      <c r="T14">
        <f>SUM(U14:V14)</f>
        <v>32257</v>
      </c>
      <c r="U14">
        <v>2360</v>
      </c>
      <c r="V14">
        <v>29897</v>
      </c>
      <c r="W14">
        <f>SUM(X14:Y14)</f>
        <v>14464</v>
      </c>
      <c r="X14">
        <v>1037</v>
      </c>
      <c r="Y14">
        <v>13427</v>
      </c>
      <c r="Z14">
        <f>SUM(AA14:AB14)</f>
        <v>5</v>
      </c>
      <c r="AA14">
        <v>1</v>
      </c>
      <c r="AB14">
        <v>4</v>
      </c>
      <c r="AC14">
        <f>SUM(AD14:AE14)</f>
        <v>13890</v>
      </c>
      <c r="AD14">
        <v>2500</v>
      </c>
      <c r="AE14">
        <v>11390</v>
      </c>
      <c r="AF14">
        <f>SUM(AG14:AH14)</f>
        <v>10361</v>
      </c>
      <c r="AG14">
        <v>1060</v>
      </c>
      <c r="AH14">
        <v>9301</v>
      </c>
      <c r="AI14">
        <v>2021</v>
      </c>
    </row>
    <row r="15" spans="1:35" x14ac:dyDescent="0.3">
      <c r="A15">
        <v>2022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31</v>
      </c>
      <c r="I15">
        <v>28</v>
      </c>
      <c r="J15">
        <v>3</v>
      </c>
      <c r="K15">
        <v>28235</v>
      </c>
      <c r="L15">
        <v>10374</v>
      </c>
      <c r="M15">
        <v>17861</v>
      </c>
      <c r="N15">
        <v>23077</v>
      </c>
      <c r="O15">
        <v>7247</v>
      </c>
      <c r="P15">
        <v>15830</v>
      </c>
      <c r="Q15">
        <v>8</v>
      </c>
      <c r="R15">
        <v>1</v>
      </c>
      <c r="S15">
        <v>7</v>
      </c>
      <c r="T15">
        <v>13149</v>
      </c>
      <c r="U15">
        <v>2360</v>
      </c>
      <c r="V15">
        <v>10789</v>
      </c>
      <c r="W15">
        <v>4900</v>
      </c>
      <c r="X15">
        <v>1848</v>
      </c>
      <c r="Y15">
        <v>3052</v>
      </c>
      <c r="Z15">
        <v>5</v>
      </c>
      <c r="AA15">
        <v>1</v>
      </c>
      <c r="AB15">
        <v>4</v>
      </c>
      <c r="AC15">
        <v>13924</v>
      </c>
      <c r="AD15">
        <v>1950</v>
      </c>
      <c r="AE15">
        <v>11974</v>
      </c>
      <c r="AF15">
        <v>11536</v>
      </c>
      <c r="AG15">
        <v>1705</v>
      </c>
      <c r="AH15">
        <v>9831</v>
      </c>
      <c r="AI15">
        <v>2022</v>
      </c>
    </row>
    <row r="16" spans="1:35" x14ac:dyDescent="0.3">
      <c r="A16">
        <v>2023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31</v>
      </c>
      <c r="I16">
        <v>28</v>
      </c>
      <c r="J16">
        <v>3</v>
      </c>
      <c r="K16">
        <v>28235</v>
      </c>
      <c r="L16">
        <v>10374</v>
      </c>
      <c r="M16">
        <v>17861</v>
      </c>
      <c r="N16">
        <v>23077</v>
      </c>
      <c r="O16">
        <v>7247</v>
      </c>
      <c r="P16">
        <v>15830</v>
      </c>
      <c r="Q16">
        <v>9</v>
      </c>
      <c r="R16">
        <v>1</v>
      </c>
      <c r="S16">
        <v>8</v>
      </c>
      <c r="T16">
        <v>32257</v>
      </c>
      <c r="U16">
        <v>2360</v>
      </c>
      <c r="V16">
        <v>29897</v>
      </c>
      <c r="W16">
        <v>17468</v>
      </c>
      <c r="X16">
        <v>1848</v>
      </c>
      <c r="Y16">
        <v>15620</v>
      </c>
      <c r="Z16">
        <v>5</v>
      </c>
      <c r="AA16">
        <v>1</v>
      </c>
      <c r="AB16">
        <v>4</v>
      </c>
      <c r="AC16">
        <v>13924</v>
      </c>
      <c r="AD16">
        <v>1950</v>
      </c>
      <c r="AE16">
        <v>11974</v>
      </c>
      <c r="AF16">
        <v>11536</v>
      </c>
      <c r="AG16">
        <v>1705</v>
      </c>
      <c r="AH16">
        <v>9831</v>
      </c>
      <c r="AI16">
        <v>2023</v>
      </c>
    </row>
    <row r="17" spans="1:35" x14ac:dyDescent="0.3">
      <c r="A17" t="s">
        <v>1223</v>
      </c>
    </row>
    <row r="18" spans="1:35" x14ac:dyDescent="0.3">
      <c r="A18" t="s">
        <v>1224</v>
      </c>
    </row>
    <row r="19" spans="1:35" x14ac:dyDescent="0.3">
      <c r="A19" t="s">
        <v>32</v>
      </c>
      <c r="AI19" t="s">
        <v>1225</v>
      </c>
    </row>
  </sheetData>
  <phoneticPr fontId="18" type="noConversion"/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7"/>
  <sheetViews>
    <sheetView workbookViewId="0"/>
  </sheetViews>
  <sheetFormatPr defaultRowHeight="16.5" x14ac:dyDescent="0.3"/>
  <sheetData>
    <row r="2" spans="1:22" x14ac:dyDescent="0.3">
      <c r="A2" t="s">
        <v>1226</v>
      </c>
      <c r="M2" t="s">
        <v>1227</v>
      </c>
    </row>
    <row r="3" spans="1:22" x14ac:dyDescent="0.3">
      <c r="A3" t="s">
        <v>2</v>
      </c>
      <c r="V3" t="s">
        <v>1228</v>
      </c>
    </row>
    <row r="4" spans="1:22" x14ac:dyDescent="0.3">
      <c r="A4" t="s">
        <v>1229</v>
      </c>
      <c r="B4" t="s">
        <v>1230</v>
      </c>
      <c r="M4" t="s">
        <v>1231</v>
      </c>
    </row>
    <row r="5" spans="1:22" x14ac:dyDescent="0.3">
      <c r="B5" t="s">
        <v>1232</v>
      </c>
      <c r="E5" t="s">
        <v>1233</v>
      </c>
      <c r="F5" t="s">
        <v>1234</v>
      </c>
      <c r="G5" t="s">
        <v>1235</v>
      </c>
      <c r="H5" t="s">
        <v>813</v>
      </c>
      <c r="I5" t="s">
        <v>1236</v>
      </c>
      <c r="J5" t="s">
        <v>1237</v>
      </c>
      <c r="K5" t="s">
        <v>1238</v>
      </c>
      <c r="L5" t="s">
        <v>1239</v>
      </c>
      <c r="M5" t="s">
        <v>1232</v>
      </c>
      <c r="P5" t="s">
        <v>1240</v>
      </c>
      <c r="Q5" t="s">
        <v>1241</v>
      </c>
      <c r="R5" t="s">
        <v>1242</v>
      </c>
      <c r="S5" t="s">
        <v>1243</v>
      </c>
      <c r="T5" t="s">
        <v>1244</v>
      </c>
      <c r="U5" t="s">
        <v>1245</v>
      </c>
      <c r="V5" t="s">
        <v>66</v>
      </c>
    </row>
    <row r="6" spans="1:22" x14ac:dyDescent="0.3">
      <c r="C6" t="s">
        <v>500</v>
      </c>
      <c r="D6" t="s">
        <v>501</v>
      </c>
      <c r="E6" t="s">
        <v>1246</v>
      </c>
      <c r="F6" t="s">
        <v>1246</v>
      </c>
      <c r="G6" t="s">
        <v>1247</v>
      </c>
      <c r="H6" t="s">
        <v>816</v>
      </c>
      <c r="J6" t="s">
        <v>1248</v>
      </c>
      <c r="K6" t="s">
        <v>1249</v>
      </c>
      <c r="L6" t="s">
        <v>1250</v>
      </c>
      <c r="N6" t="s">
        <v>500</v>
      </c>
      <c r="O6" t="s">
        <v>501</v>
      </c>
      <c r="U6" t="s">
        <v>1251</v>
      </c>
    </row>
    <row r="7" spans="1:22" x14ac:dyDescent="0.3">
      <c r="B7" t="s">
        <v>16</v>
      </c>
      <c r="E7" t="s">
        <v>1252</v>
      </c>
      <c r="F7" t="s">
        <v>1253</v>
      </c>
      <c r="G7" t="s">
        <v>1254</v>
      </c>
      <c r="H7" t="s">
        <v>1038</v>
      </c>
      <c r="I7" t="s">
        <v>1255</v>
      </c>
      <c r="J7" t="s">
        <v>1256</v>
      </c>
      <c r="K7" t="s">
        <v>1256</v>
      </c>
      <c r="L7" t="s">
        <v>1256</v>
      </c>
      <c r="M7" t="s">
        <v>16</v>
      </c>
      <c r="P7" t="s">
        <v>1251</v>
      </c>
      <c r="Q7" t="s">
        <v>1251</v>
      </c>
      <c r="R7" t="s">
        <v>1251</v>
      </c>
      <c r="S7" t="s">
        <v>1251</v>
      </c>
      <c r="T7" t="s">
        <v>1251</v>
      </c>
      <c r="U7" t="s">
        <v>1257</v>
      </c>
    </row>
    <row r="8" spans="1:22" x14ac:dyDescent="0.3">
      <c r="A8" t="s">
        <v>1258</v>
      </c>
      <c r="B8">
        <v>191262</v>
      </c>
      <c r="C8">
        <v>140559</v>
      </c>
      <c r="D8">
        <v>50703</v>
      </c>
      <c r="E8">
        <v>5249</v>
      </c>
      <c r="F8">
        <v>123942</v>
      </c>
      <c r="G8">
        <v>722</v>
      </c>
      <c r="H8" t="s">
        <v>101</v>
      </c>
      <c r="I8" t="s">
        <v>101</v>
      </c>
      <c r="J8">
        <v>17221</v>
      </c>
      <c r="K8" t="s">
        <v>101</v>
      </c>
      <c r="L8" t="s">
        <v>101</v>
      </c>
      <c r="M8">
        <v>191262</v>
      </c>
      <c r="N8">
        <v>140559</v>
      </c>
      <c r="O8">
        <v>50703</v>
      </c>
      <c r="P8">
        <v>64752</v>
      </c>
      <c r="Q8">
        <v>72070</v>
      </c>
      <c r="R8">
        <v>31055</v>
      </c>
      <c r="S8">
        <v>16574</v>
      </c>
      <c r="T8">
        <v>6047</v>
      </c>
      <c r="U8">
        <v>764</v>
      </c>
      <c r="V8">
        <v>2013</v>
      </c>
    </row>
    <row r="9" spans="1:22" x14ac:dyDescent="0.3">
      <c r="A9" t="s">
        <v>100</v>
      </c>
      <c r="B9">
        <v>206206</v>
      </c>
      <c r="C9">
        <v>151967</v>
      </c>
      <c r="D9">
        <v>54239</v>
      </c>
      <c r="E9">
        <v>5527</v>
      </c>
      <c r="F9">
        <v>131785</v>
      </c>
      <c r="G9">
        <v>1230</v>
      </c>
      <c r="H9" t="s">
        <v>101</v>
      </c>
      <c r="I9" t="s">
        <v>101</v>
      </c>
      <c r="J9">
        <v>18845</v>
      </c>
      <c r="K9" t="s">
        <v>101</v>
      </c>
      <c r="L9" t="s">
        <v>101</v>
      </c>
      <c r="M9">
        <v>206206</v>
      </c>
      <c r="N9">
        <v>151967</v>
      </c>
      <c r="O9">
        <v>54239</v>
      </c>
      <c r="P9">
        <v>66578</v>
      </c>
      <c r="Q9">
        <v>79989</v>
      </c>
      <c r="R9">
        <v>32248</v>
      </c>
      <c r="S9">
        <v>19331</v>
      </c>
      <c r="T9">
        <v>7096</v>
      </c>
      <c r="U9">
        <v>964</v>
      </c>
      <c r="V9" t="s">
        <v>100</v>
      </c>
    </row>
    <row r="10" spans="1:22" x14ac:dyDescent="0.3">
      <c r="A10" t="s">
        <v>102</v>
      </c>
      <c r="B10">
        <v>218748</v>
      </c>
      <c r="C10">
        <v>159274</v>
      </c>
      <c r="D10">
        <v>59474</v>
      </c>
      <c r="E10">
        <v>6657</v>
      </c>
      <c r="F10">
        <v>143405</v>
      </c>
      <c r="G10">
        <v>1278</v>
      </c>
      <c r="H10" t="s">
        <v>101</v>
      </c>
      <c r="I10" t="s">
        <v>101</v>
      </c>
      <c r="J10">
        <v>17084</v>
      </c>
      <c r="K10" t="s">
        <v>101</v>
      </c>
      <c r="L10" t="s">
        <v>101</v>
      </c>
      <c r="M10">
        <v>218748</v>
      </c>
      <c r="N10">
        <v>159274</v>
      </c>
      <c r="O10">
        <v>59474</v>
      </c>
      <c r="P10">
        <v>69610</v>
      </c>
      <c r="Q10">
        <v>83769</v>
      </c>
      <c r="R10">
        <v>33545</v>
      </c>
      <c r="S10">
        <v>22726</v>
      </c>
      <c r="T10">
        <v>8007</v>
      </c>
      <c r="U10">
        <v>1091</v>
      </c>
      <c r="V10" t="s">
        <v>102</v>
      </c>
    </row>
    <row r="11" spans="1:22" x14ac:dyDescent="0.3">
      <c r="A11" t="s">
        <v>103</v>
      </c>
      <c r="B11">
        <v>205267</v>
      </c>
      <c r="C11">
        <v>154592</v>
      </c>
      <c r="D11">
        <v>50675</v>
      </c>
      <c r="E11">
        <v>7046</v>
      </c>
      <c r="F11">
        <v>126862</v>
      </c>
      <c r="G11" t="s">
        <v>31</v>
      </c>
      <c r="H11" t="s">
        <v>101</v>
      </c>
      <c r="I11" t="s">
        <v>101</v>
      </c>
      <c r="J11">
        <v>18313</v>
      </c>
      <c r="K11" t="s">
        <v>101</v>
      </c>
      <c r="L11" t="s">
        <v>101</v>
      </c>
      <c r="M11">
        <v>205267</v>
      </c>
      <c r="N11">
        <v>154592</v>
      </c>
      <c r="O11">
        <v>50675</v>
      </c>
      <c r="P11">
        <v>60165</v>
      </c>
      <c r="Q11">
        <v>72979</v>
      </c>
      <c r="R11">
        <v>34321</v>
      </c>
      <c r="S11">
        <v>26964</v>
      </c>
      <c r="T11">
        <v>9439</v>
      </c>
      <c r="U11">
        <v>1399</v>
      </c>
      <c r="V11" t="s">
        <v>103</v>
      </c>
    </row>
    <row r="12" spans="1:22" x14ac:dyDescent="0.3">
      <c r="A12" t="s">
        <v>104</v>
      </c>
      <c r="B12">
        <v>210813</v>
      </c>
      <c r="C12">
        <v>159730</v>
      </c>
      <c r="D12">
        <v>51083</v>
      </c>
      <c r="E12">
        <v>7339</v>
      </c>
      <c r="F12">
        <v>131161</v>
      </c>
      <c r="G12" t="s">
        <v>31</v>
      </c>
      <c r="H12" t="s">
        <v>101</v>
      </c>
      <c r="I12" t="s">
        <v>101</v>
      </c>
      <c r="J12">
        <v>21495</v>
      </c>
      <c r="K12" t="s">
        <v>101</v>
      </c>
      <c r="L12" t="s">
        <v>101</v>
      </c>
      <c r="M12">
        <v>210813</v>
      </c>
      <c r="N12">
        <v>159730</v>
      </c>
      <c r="O12">
        <v>51083</v>
      </c>
      <c r="P12">
        <v>59258</v>
      </c>
      <c r="Q12">
        <v>75600</v>
      </c>
      <c r="R12">
        <v>34752</v>
      </c>
      <c r="S12">
        <v>28941</v>
      </c>
      <c r="T12">
        <v>10654</v>
      </c>
      <c r="U12">
        <v>1608</v>
      </c>
      <c r="V12" t="s">
        <v>104</v>
      </c>
    </row>
    <row r="13" spans="1:22" x14ac:dyDescent="0.3">
      <c r="A13" t="s">
        <v>105</v>
      </c>
      <c r="B13">
        <v>203912</v>
      </c>
      <c r="C13">
        <v>156393</v>
      </c>
      <c r="D13">
        <v>47519</v>
      </c>
      <c r="E13">
        <v>6694</v>
      </c>
      <c r="F13">
        <v>137241</v>
      </c>
      <c r="G13" t="s">
        <v>31</v>
      </c>
      <c r="H13">
        <v>19484</v>
      </c>
      <c r="I13">
        <v>5709</v>
      </c>
      <c r="J13">
        <v>18670</v>
      </c>
      <c r="K13">
        <v>463</v>
      </c>
      <c r="L13">
        <v>15651</v>
      </c>
      <c r="M13">
        <v>203912</v>
      </c>
      <c r="N13">
        <v>156393</v>
      </c>
      <c r="O13">
        <v>47519</v>
      </c>
      <c r="P13">
        <v>48114</v>
      </c>
      <c r="Q13">
        <v>73879</v>
      </c>
      <c r="R13">
        <v>36619</v>
      </c>
      <c r="S13">
        <v>31245</v>
      </c>
      <c r="T13">
        <v>12254</v>
      </c>
      <c r="U13">
        <v>1801</v>
      </c>
      <c r="V13" t="s">
        <v>105</v>
      </c>
    </row>
    <row r="16" spans="1:22" x14ac:dyDescent="0.3">
      <c r="A16" t="s">
        <v>110</v>
      </c>
      <c r="B16" t="s">
        <v>1259</v>
      </c>
      <c r="M16" t="s">
        <v>1260</v>
      </c>
    </row>
    <row r="17" spans="1:22" x14ac:dyDescent="0.3">
      <c r="B17" t="s">
        <v>1232</v>
      </c>
      <c r="E17" t="s">
        <v>1261</v>
      </c>
      <c r="F17" t="s">
        <v>1262</v>
      </c>
      <c r="G17" t="s">
        <v>1263</v>
      </c>
      <c r="H17" t="s">
        <v>1264</v>
      </c>
      <c r="I17" t="s">
        <v>1265</v>
      </c>
      <c r="J17" t="s">
        <v>1266</v>
      </c>
      <c r="K17" t="s">
        <v>1267</v>
      </c>
      <c r="L17" t="s">
        <v>127</v>
      </c>
      <c r="M17" t="s">
        <v>1232</v>
      </c>
      <c r="U17" t="s">
        <v>66</v>
      </c>
    </row>
    <row r="18" spans="1:22" x14ac:dyDescent="0.3">
      <c r="C18" t="s">
        <v>500</v>
      </c>
      <c r="D18" t="s">
        <v>501</v>
      </c>
      <c r="F18" t="s">
        <v>68</v>
      </c>
      <c r="I18" t="s">
        <v>1268</v>
      </c>
      <c r="J18" t="s">
        <v>1249</v>
      </c>
      <c r="K18" t="s">
        <v>1269</v>
      </c>
      <c r="M18" t="s">
        <v>16</v>
      </c>
      <c r="O18" t="s">
        <v>500</v>
      </c>
      <c r="P18" t="s">
        <v>501</v>
      </c>
      <c r="Q18" t="s">
        <v>1270</v>
      </c>
      <c r="R18" t="s">
        <v>1271</v>
      </c>
      <c r="S18" t="s">
        <v>1272</v>
      </c>
      <c r="T18" t="s">
        <v>1273</v>
      </c>
    </row>
    <row r="19" spans="1:22" x14ac:dyDescent="0.3">
      <c r="B19" t="s">
        <v>16</v>
      </c>
      <c r="E19" t="s">
        <v>1274</v>
      </c>
      <c r="F19" t="s">
        <v>1275</v>
      </c>
      <c r="G19" t="s">
        <v>1276</v>
      </c>
      <c r="H19" t="s">
        <v>1277</v>
      </c>
      <c r="I19" t="s">
        <v>1278</v>
      </c>
      <c r="J19" t="s">
        <v>1279</v>
      </c>
      <c r="K19" t="s">
        <v>1280</v>
      </c>
      <c r="L19" t="s">
        <v>141</v>
      </c>
      <c r="Q19" t="s">
        <v>130</v>
      </c>
      <c r="R19" t="s">
        <v>130</v>
      </c>
      <c r="S19" t="s">
        <v>130</v>
      </c>
      <c r="T19" t="s">
        <v>130</v>
      </c>
    </row>
    <row r="20" spans="1:22" x14ac:dyDescent="0.3">
      <c r="A20" t="s">
        <v>1258</v>
      </c>
      <c r="B20">
        <v>191262</v>
      </c>
      <c r="C20">
        <v>140559</v>
      </c>
      <c r="D20">
        <v>50703</v>
      </c>
      <c r="E20">
        <v>5249</v>
      </c>
      <c r="F20">
        <v>123942</v>
      </c>
      <c r="G20">
        <v>722</v>
      </c>
      <c r="H20">
        <v>17221</v>
      </c>
      <c r="I20" t="s">
        <v>101</v>
      </c>
      <c r="J20">
        <v>29894</v>
      </c>
      <c r="K20">
        <v>14234</v>
      </c>
      <c r="L20" t="s">
        <v>31</v>
      </c>
      <c r="M20">
        <v>191262</v>
      </c>
      <c r="O20">
        <v>140559</v>
      </c>
      <c r="P20">
        <v>50703</v>
      </c>
      <c r="Q20">
        <v>64951</v>
      </c>
      <c r="R20">
        <v>52095</v>
      </c>
      <c r="S20">
        <v>52260</v>
      </c>
      <c r="T20">
        <v>21956</v>
      </c>
      <c r="U20">
        <v>2013</v>
      </c>
    </row>
    <row r="21" spans="1:22" x14ac:dyDescent="0.3">
      <c r="A21" t="s">
        <v>100</v>
      </c>
      <c r="B21">
        <v>206206</v>
      </c>
      <c r="C21">
        <v>151967</v>
      </c>
      <c r="D21">
        <v>54239</v>
      </c>
      <c r="E21">
        <v>98755</v>
      </c>
      <c r="F21">
        <v>5558</v>
      </c>
      <c r="G21">
        <v>51776</v>
      </c>
      <c r="H21">
        <v>26431</v>
      </c>
      <c r="I21">
        <v>4573</v>
      </c>
      <c r="J21">
        <v>462</v>
      </c>
      <c r="K21">
        <v>2381</v>
      </c>
      <c r="L21">
        <v>16270</v>
      </c>
      <c r="M21">
        <v>206206</v>
      </c>
      <c r="O21">
        <v>151967</v>
      </c>
      <c r="P21">
        <v>54239</v>
      </c>
      <c r="Q21">
        <v>70085</v>
      </c>
      <c r="R21">
        <v>56133</v>
      </c>
      <c r="S21">
        <v>56095</v>
      </c>
      <c r="T21">
        <v>23893</v>
      </c>
      <c r="U21" t="s">
        <v>100</v>
      </c>
    </row>
    <row r="22" spans="1:22" x14ac:dyDescent="0.3">
      <c r="A22" t="s">
        <v>102</v>
      </c>
      <c r="B22">
        <v>218748</v>
      </c>
      <c r="C22">
        <v>159274</v>
      </c>
      <c r="D22">
        <v>59474</v>
      </c>
      <c r="E22">
        <v>105845</v>
      </c>
      <c r="F22">
        <v>6085</v>
      </c>
      <c r="G22">
        <v>55652</v>
      </c>
      <c r="H22">
        <v>25642</v>
      </c>
      <c r="I22">
        <v>4636</v>
      </c>
      <c r="J22">
        <v>540</v>
      </c>
      <c r="K22">
        <v>3032</v>
      </c>
      <c r="L22">
        <v>17316</v>
      </c>
      <c r="M22">
        <v>218748</v>
      </c>
      <c r="O22">
        <v>159274</v>
      </c>
      <c r="P22">
        <v>59474</v>
      </c>
      <c r="Q22">
        <v>74391</v>
      </c>
      <c r="R22">
        <v>58910</v>
      </c>
      <c r="S22">
        <v>60516</v>
      </c>
      <c r="T22">
        <v>24931</v>
      </c>
      <c r="U22" t="s">
        <v>102</v>
      </c>
    </row>
    <row r="23" spans="1:22" x14ac:dyDescent="0.3">
      <c r="A23" t="s">
        <v>103</v>
      </c>
      <c r="B23">
        <v>205267</v>
      </c>
      <c r="C23">
        <v>154292</v>
      </c>
      <c r="D23">
        <v>50675</v>
      </c>
      <c r="E23">
        <v>87237</v>
      </c>
      <c r="F23">
        <v>6438</v>
      </c>
      <c r="G23">
        <v>58081</v>
      </c>
      <c r="H23">
        <v>26636</v>
      </c>
      <c r="I23">
        <v>4829</v>
      </c>
      <c r="J23">
        <v>539</v>
      </c>
      <c r="K23">
        <v>3560</v>
      </c>
      <c r="L23">
        <v>17947</v>
      </c>
      <c r="M23">
        <v>205267</v>
      </c>
      <c r="O23">
        <v>154592</v>
      </c>
      <c r="P23">
        <v>50675</v>
      </c>
      <c r="Q23">
        <v>69785</v>
      </c>
      <c r="R23">
        <v>54882</v>
      </c>
      <c r="S23">
        <v>57006</v>
      </c>
      <c r="T23">
        <v>23594</v>
      </c>
      <c r="U23" t="s">
        <v>103</v>
      </c>
    </row>
    <row r="24" spans="1:22" x14ac:dyDescent="0.3">
      <c r="A24" t="s">
        <v>104</v>
      </c>
      <c r="B24">
        <v>210813</v>
      </c>
      <c r="C24">
        <v>159730</v>
      </c>
      <c r="D24">
        <v>51083</v>
      </c>
      <c r="E24">
        <v>86471</v>
      </c>
      <c r="F24">
        <v>7187</v>
      </c>
      <c r="G24">
        <v>60662</v>
      </c>
      <c r="H24">
        <v>29804</v>
      </c>
      <c r="I24">
        <v>4697</v>
      </c>
      <c r="J24">
        <v>544</v>
      </c>
      <c r="K24">
        <v>3834</v>
      </c>
      <c r="L24">
        <v>17614</v>
      </c>
      <c r="M24">
        <f>SUM(Q24:T24)</f>
        <v>210813</v>
      </c>
      <c r="O24">
        <v>159730</v>
      </c>
      <c r="P24">
        <v>51083</v>
      </c>
      <c r="Q24">
        <v>71608</v>
      </c>
      <c r="R24">
        <v>56060</v>
      </c>
      <c r="S24">
        <v>59209</v>
      </c>
      <c r="T24">
        <v>23936</v>
      </c>
      <c r="U24" t="s">
        <v>104</v>
      </c>
    </row>
    <row r="25" spans="1:22" x14ac:dyDescent="0.3">
      <c r="A25" t="s">
        <v>105</v>
      </c>
      <c r="B25">
        <v>203912</v>
      </c>
      <c r="C25">
        <v>156393</v>
      </c>
      <c r="D25">
        <v>47519</v>
      </c>
      <c r="E25">
        <v>73581</v>
      </c>
      <c r="F25">
        <v>7938</v>
      </c>
      <c r="G25">
        <v>66803</v>
      </c>
      <c r="H25">
        <v>27393</v>
      </c>
      <c r="I25">
        <v>4793</v>
      </c>
      <c r="J25">
        <v>444</v>
      </c>
      <c r="K25">
        <v>3775</v>
      </c>
      <c r="L25">
        <v>18369</v>
      </c>
      <c r="M25">
        <v>203912</v>
      </c>
      <c r="O25">
        <v>156393</v>
      </c>
      <c r="P25">
        <v>47519</v>
      </c>
      <c r="Q25">
        <v>69380</v>
      </c>
      <c r="R25">
        <v>54221</v>
      </c>
      <c r="S25">
        <v>56892</v>
      </c>
      <c r="T25">
        <v>23419</v>
      </c>
      <c r="U25" t="s">
        <v>105</v>
      </c>
    </row>
    <row r="26" spans="1:22" x14ac:dyDescent="0.3">
      <c r="A26" t="s">
        <v>1281</v>
      </c>
      <c r="V26" t="s">
        <v>1282</v>
      </c>
    </row>
    <row r="27" spans="1:22" x14ac:dyDescent="0.3">
      <c r="A27" t="s">
        <v>1283</v>
      </c>
    </row>
  </sheetData>
  <phoneticPr fontId="1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"/>
  <sheetViews>
    <sheetView workbookViewId="0"/>
  </sheetViews>
  <sheetFormatPr defaultRowHeight="16.5" x14ac:dyDescent="0.3"/>
  <sheetData>
    <row r="1" spans="1:18" x14ac:dyDescent="0.3">
      <c r="A1" t="s">
        <v>146</v>
      </c>
    </row>
    <row r="2" spans="1:18" x14ac:dyDescent="0.3">
      <c r="A2" t="s">
        <v>147</v>
      </c>
      <c r="R2" t="s">
        <v>148</v>
      </c>
    </row>
    <row r="3" spans="1:18" x14ac:dyDescent="0.3">
      <c r="A3" t="s">
        <v>4</v>
      </c>
      <c r="B3" t="s">
        <v>111</v>
      </c>
      <c r="K3" t="s">
        <v>149</v>
      </c>
      <c r="R3" t="s">
        <v>15</v>
      </c>
    </row>
    <row r="4" spans="1:18" x14ac:dyDescent="0.3">
      <c r="C4" t="s">
        <v>150</v>
      </c>
      <c r="D4" t="s">
        <v>151</v>
      </c>
      <c r="E4" t="s">
        <v>152</v>
      </c>
      <c r="F4" t="s">
        <v>153</v>
      </c>
      <c r="G4" t="s">
        <v>154</v>
      </c>
      <c r="H4" t="s">
        <v>155</v>
      </c>
      <c r="I4" t="s">
        <v>156</v>
      </c>
      <c r="J4" t="s">
        <v>157</v>
      </c>
      <c r="L4" t="s">
        <v>158</v>
      </c>
      <c r="M4" t="s">
        <v>159</v>
      </c>
      <c r="N4" t="s">
        <v>160</v>
      </c>
      <c r="O4" t="s">
        <v>125</v>
      </c>
      <c r="P4" t="s">
        <v>161</v>
      </c>
      <c r="Q4" t="s">
        <v>157</v>
      </c>
    </row>
    <row r="5" spans="1:18" x14ac:dyDescent="0.3">
      <c r="C5" t="s">
        <v>162</v>
      </c>
      <c r="D5" t="s">
        <v>163</v>
      </c>
      <c r="E5" t="s">
        <v>164</v>
      </c>
      <c r="F5" t="s">
        <v>165</v>
      </c>
      <c r="G5" t="s">
        <v>166</v>
      </c>
      <c r="H5" t="s">
        <v>167</v>
      </c>
      <c r="I5" t="s">
        <v>168</v>
      </c>
      <c r="L5" t="s">
        <v>169</v>
      </c>
      <c r="M5" t="s">
        <v>170</v>
      </c>
      <c r="N5" t="s">
        <v>171</v>
      </c>
    </row>
    <row r="6" spans="1:18" x14ac:dyDescent="0.3">
      <c r="C6" t="s">
        <v>172</v>
      </c>
      <c r="D6" t="s">
        <v>173</v>
      </c>
      <c r="E6" t="s">
        <v>174</v>
      </c>
      <c r="F6" t="s">
        <v>175</v>
      </c>
      <c r="G6" t="s">
        <v>176</v>
      </c>
      <c r="H6" t="s">
        <v>177</v>
      </c>
      <c r="I6" t="s">
        <v>178</v>
      </c>
      <c r="J6" t="s">
        <v>141</v>
      </c>
      <c r="L6" t="s">
        <v>179</v>
      </c>
      <c r="M6" t="s">
        <v>180</v>
      </c>
      <c r="N6" t="s">
        <v>181</v>
      </c>
      <c r="O6" t="s">
        <v>144</v>
      </c>
      <c r="P6" t="s">
        <v>145</v>
      </c>
      <c r="Q6" t="s">
        <v>141</v>
      </c>
    </row>
    <row r="7" spans="1:18" x14ac:dyDescent="0.3">
      <c r="A7">
        <v>2007</v>
      </c>
      <c r="B7">
        <v>2</v>
      </c>
      <c r="C7">
        <v>0</v>
      </c>
      <c r="D7" t="s">
        <v>101</v>
      </c>
      <c r="E7">
        <v>2</v>
      </c>
      <c r="F7" t="s">
        <v>101</v>
      </c>
      <c r="G7" t="s">
        <v>101</v>
      </c>
      <c r="H7" t="s">
        <v>101</v>
      </c>
      <c r="I7">
        <v>0</v>
      </c>
      <c r="J7">
        <v>0</v>
      </c>
      <c r="K7">
        <v>2</v>
      </c>
      <c r="L7">
        <v>0</v>
      </c>
      <c r="M7">
        <v>0</v>
      </c>
      <c r="N7">
        <v>0</v>
      </c>
      <c r="O7" t="s">
        <v>101</v>
      </c>
      <c r="P7">
        <v>0</v>
      </c>
      <c r="Q7">
        <v>2</v>
      </c>
      <c r="R7">
        <v>2007</v>
      </c>
    </row>
    <row r="8" spans="1:18" x14ac:dyDescent="0.3">
      <c r="A8">
        <v>2008</v>
      </c>
      <c r="B8">
        <v>1</v>
      </c>
      <c r="C8">
        <v>0</v>
      </c>
      <c r="D8" t="s">
        <v>101</v>
      </c>
      <c r="E8">
        <v>0</v>
      </c>
      <c r="F8" t="s">
        <v>101</v>
      </c>
      <c r="G8" t="s">
        <v>101</v>
      </c>
      <c r="H8" t="s">
        <v>101</v>
      </c>
      <c r="I8">
        <v>0</v>
      </c>
      <c r="J8">
        <v>1</v>
      </c>
      <c r="K8">
        <v>2</v>
      </c>
      <c r="L8">
        <v>0</v>
      </c>
      <c r="M8">
        <v>0</v>
      </c>
      <c r="N8">
        <v>1</v>
      </c>
      <c r="O8" t="s">
        <v>101</v>
      </c>
      <c r="P8">
        <v>0</v>
      </c>
      <c r="Q8">
        <v>1</v>
      </c>
      <c r="R8">
        <v>2008</v>
      </c>
    </row>
    <row r="9" spans="1:18" x14ac:dyDescent="0.3">
      <c r="A9">
        <v>2009</v>
      </c>
      <c r="B9">
        <v>8</v>
      </c>
      <c r="C9">
        <v>0</v>
      </c>
      <c r="D9" t="s">
        <v>101</v>
      </c>
      <c r="E9">
        <v>0</v>
      </c>
      <c r="F9" t="s">
        <v>101</v>
      </c>
      <c r="G9" t="s">
        <v>101</v>
      </c>
      <c r="H9" t="s">
        <v>101</v>
      </c>
      <c r="I9">
        <v>0</v>
      </c>
      <c r="J9">
        <v>8</v>
      </c>
      <c r="K9">
        <v>8</v>
      </c>
      <c r="L9">
        <v>0</v>
      </c>
      <c r="M9">
        <v>0</v>
      </c>
      <c r="N9">
        <v>0</v>
      </c>
      <c r="O9" t="s">
        <v>101</v>
      </c>
      <c r="P9">
        <v>2</v>
      </c>
      <c r="Q9">
        <v>6</v>
      </c>
      <c r="R9">
        <v>2009</v>
      </c>
    </row>
    <row r="10" spans="1:18" x14ac:dyDescent="0.3">
      <c r="A10">
        <v>2010</v>
      </c>
      <c r="B10">
        <v>7</v>
      </c>
      <c r="C10">
        <v>1</v>
      </c>
      <c r="D10" t="s">
        <v>101</v>
      </c>
      <c r="E10">
        <v>1</v>
      </c>
      <c r="F10" t="s">
        <v>101</v>
      </c>
      <c r="G10" t="s">
        <v>101</v>
      </c>
      <c r="H10" t="s">
        <v>101</v>
      </c>
      <c r="I10">
        <v>0</v>
      </c>
      <c r="J10">
        <v>5</v>
      </c>
      <c r="K10">
        <v>7</v>
      </c>
      <c r="L10">
        <v>0</v>
      </c>
      <c r="M10">
        <v>0</v>
      </c>
      <c r="N10">
        <v>2</v>
      </c>
      <c r="O10" t="s">
        <v>101</v>
      </c>
      <c r="P10">
        <v>0</v>
      </c>
      <c r="Q10">
        <v>5</v>
      </c>
      <c r="R10">
        <v>2010</v>
      </c>
    </row>
    <row r="11" spans="1:18" x14ac:dyDescent="0.3">
      <c r="A11">
        <v>2011</v>
      </c>
      <c r="B11">
        <v>4</v>
      </c>
      <c r="C11">
        <v>0</v>
      </c>
      <c r="D11" t="s">
        <v>101</v>
      </c>
      <c r="E11">
        <v>1</v>
      </c>
      <c r="F11" t="s">
        <v>101</v>
      </c>
      <c r="G11" t="s">
        <v>101</v>
      </c>
      <c r="H11" t="s">
        <v>101</v>
      </c>
      <c r="I11">
        <v>0</v>
      </c>
      <c r="J11">
        <v>3</v>
      </c>
      <c r="K11">
        <v>4</v>
      </c>
      <c r="L11">
        <v>0</v>
      </c>
      <c r="M11">
        <v>0</v>
      </c>
      <c r="N11">
        <v>3</v>
      </c>
      <c r="O11" t="s">
        <v>101</v>
      </c>
      <c r="P11">
        <v>0</v>
      </c>
      <c r="Q11">
        <v>1</v>
      </c>
      <c r="R11">
        <v>2011</v>
      </c>
    </row>
    <row r="12" spans="1:18" x14ac:dyDescent="0.3">
      <c r="A12">
        <v>2012</v>
      </c>
      <c r="B12">
        <v>3</v>
      </c>
      <c r="C12">
        <v>0</v>
      </c>
      <c r="D12" t="s">
        <v>101</v>
      </c>
      <c r="E12">
        <v>1</v>
      </c>
      <c r="F12" t="s">
        <v>101</v>
      </c>
      <c r="G12" t="s">
        <v>101</v>
      </c>
      <c r="H12" t="s">
        <v>101</v>
      </c>
      <c r="I12">
        <v>0</v>
      </c>
      <c r="J12">
        <v>2</v>
      </c>
      <c r="K12">
        <v>5</v>
      </c>
      <c r="L12">
        <v>0</v>
      </c>
      <c r="M12">
        <v>1</v>
      </c>
      <c r="N12">
        <v>1</v>
      </c>
      <c r="O12" t="s">
        <v>101</v>
      </c>
      <c r="P12">
        <v>2</v>
      </c>
      <c r="Q12">
        <v>1</v>
      </c>
      <c r="R12">
        <v>2012</v>
      </c>
    </row>
    <row r="13" spans="1:18" x14ac:dyDescent="0.3">
      <c r="A13">
        <v>2013</v>
      </c>
      <c r="B13">
        <v>4</v>
      </c>
      <c r="C13">
        <v>0</v>
      </c>
      <c r="D13" t="s">
        <v>101</v>
      </c>
      <c r="E13">
        <v>1</v>
      </c>
      <c r="F13" t="s">
        <v>101</v>
      </c>
      <c r="G13" t="s">
        <v>101</v>
      </c>
      <c r="H13" t="s">
        <v>101</v>
      </c>
      <c r="I13">
        <v>0</v>
      </c>
      <c r="J13">
        <v>3</v>
      </c>
      <c r="K13">
        <v>5</v>
      </c>
      <c r="L13">
        <v>0</v>
      </c>
      <c r="M13">
        <v>1</v>
      </c>
      <c r="N13">
        <v>2</v>
      </c>
      <c r="O13">
        <v>0</v>
      </c>
      <c r="P13">
        <v>1</v>
      </c>
      <c r="Q13">
        <v>1</v>
      </c>
      <c r="R13">
        <v>2013</v>
      </c>
    </row>
    <row r="14" spans="1:18" x14ac:dyDescent="0.3">
      <c r="A14">
        <v>2014</v>
      </c>
      <c r="B14">
        <v>6</v>
      </c>
      <c r="C14">
        <v>1</v>
      </c>
      <c r="D14">
        <v>0</v>
      </c>
      <c r="E14">
        <v>1</v>
      </c>
      <c r="F14">
        <v>0</v>
      </c>
      <c r="G14">
        <v>0</v>
      </c>
      <c r="H14">
        <v>1</v>
      </c>
      <c r="I14">
        <v>0</v>
      </c>
      <c r="J14">
        <v>3</v>
      </c>
      <c r="K14">
        <v>6</v>
      </c>
      <c r="L14">
        <v>0</v>
      </c>
      <c r="M14">
        <v>0</v>
      </c>
      <c r="N14">
        <v>3</v>
      </c>
      <c r="O14">
        <v>0</v>
      </c>
      <c r="P14">
        <v>2</v>
      </c>
      <c r="Q14">
        <v>1</v>
      </c>
      <c r="R14">
        <v>2014</v>
      </c>
    </row>
    <row r="15" spans="1:18" x14ac:dyDescent="0.3">
      <c r="A15">
        <v>2015</v>
      </c>
      <c r="B15">
        <v>1</v>
      </c>
      <c r="C15">
        <v>0</v>
      </c>
      <c r="D15">
        <v>0</v>
      </c>
      <c r="E15">
        <v>0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0</v>
      </c>
      <c r="M15">
        <v>0</v>
      </c>
      <c r="N15">
        <v>1</v>
      </c>
      <c r="O15">
        <v>0</v>
      </c>
      <c r="P15">
        <v>0</v>
      </c>
      <c r="Q15">
        <v>0</v>
      </c>
      <c r="R15">
        <v>2015</v>
      </c>
    </row>
    <row r="16" spans="1:18" x14ac:dyDescent="0.3">
      <c r="A16">
        <v>2016</v>
      </c>
      <c r="B16">
        <v>1</v>
      </c>
      <c r="C16">
        <v>1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2016</v>
      </c>
    </row>
    <row r="17" spans="1:18" x14ac:dyDescent="0.3">
      <c r="A17">
        <v>2017</v>
      </c>
      <c r="B17">
        <v>6</v>
      </c>
      <c r="C17">
        <v>0</v>
      </c>
      <c r="D17">
        <v>0</v>
      </c>
      <c r="E17">
        <v>1</v>
      </c>
      <c r="F17">
        <v>0</v>
      </c>
      <c r="G17">
        <v>1</v>
      </c>
      <c r="H17">
        <v>0</v>
      </c>
      <c r="I17">
        <v>3</v>
      </c>
      <c r="J17">
        <v>1</v>
      </c>
      <c r="K17">
        <v>6</v>
      </c>
      <c r="L17">
        <v>0</v>
      </c>
      <c r="M17">
        <v>0</v>
      </c>
      <c r="N17">
        <v>3</v>
      </c>
      <c r="O17">
        <v>0</v>
      </c>
      <c r="P17">
        <v>0</v>
      </c>
      <c r="Q17">
        <v>3</v>
      </c>
      <c r="R17">
        <v>2017</v>
      </c>
    </row>
    <row r="18" spans="1:18" x14ac:dyDescent="0.3">
      <c r="A18" t="s">
        <v>32</v>
      </c>
      <c r="R18" t="s">
        <v>33</v>
      </c>
    </row>
  </sheetData>
  <phoneticPr fontId="18" type="noConversion"/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7"/>
  <sheetViews>
    <sheetView workbookViewId="0"/>
  </sheetViews>
  <sheetFormatPr defaultRowHeight="16.5" x14ac:dyDescent="0.3"/>
  <sheetData>
    <row r="1" spans="1:15" x14ac:dyDescent="0.3">
      <c r="A1" t="s">
        <v>1284</v>
      </c>
      <c r="H1" t="s">
        <v>1285</v>
      </c>
      <c r="O1" t="s">
        <v>130</v>
      </c>
    </row>
    <row r="2" spans="1:15" x14ac:dyDescent="0.3">
      <c r="A2" t="s">
        <v>1286</v>
      </c>
      <c r="N2" t="s">
        <v>1287</v>
      </c>
    </row>
    <row r="3" spans="1:15" x14ac:dyDescent="0.3">
      <c r="A3" t="s">
        <v>4</v>
      </c>
      <c r="B3" t="s">
        <v>1288</v>
      </c>
      <c r="H3" t="s">
        <v>1289</v>
      </c>
      <c r="M3" t="s">
        <v>1290</v>
      </c>
      <c r="N3" t="s">
        <v>15</v>
      </c>
    </row>
    <row r="4" spans="1:15" x14ac:dyDescent="0.3">
      <c r="B4" t="s">
        <v>1291</v>
      </c>
      <c r="C4" t="s">
        <v>1292</v>
      </c>
      <c r="D4" t="s">
        <v>1293</v>
      </c>
      <c r="H4" t="s">
        <v>1294</v>
      </c>
      <c r="M4" t="s">
        <v>1295</v>
      </c>
    </row>
    <row r="5" spans="1:15" x14ac:dyDescent="0.3">
      <c r="B5" t="s">
        <v>1296</v>
      </c>
      <c r="C5" t="s">
        <v>893</v>
      </c>
      <c r="D5" t="s">
        <v>252</v>
      </c>
      <c r="E5" t="s">
        <v>1297</v>
      </c>
      <c r="F5" t="s">
        <v>1298</v>
      </c>
      <c r="G5" t="s">
        <v>1299</v>
      </c>
      <c r="H5" t="s">
        <v>1300</v>
      </c>
      <c r="I5" t="s">
        <v>1301</v>
      </c>
      <c r="J5" t="s">
        <v>1302</v>
      </c>
      <c r="K5" t="s">
        <v>1303</v>
      </c>
      <c r="L5" t="s">
        <v>127</v>
      </c>
      <c r="M5" t="s">
        <v>611</v>
      </c>
    </row>
    <row r="6" spans="1:15" x14ac:dyDescent="0.3">
      <c r="B6" t="s">
        <v>1304</v>
      </c>
      <c r="C6" t="s">
        <v>1305</v>
      </c>
      <c r="D6" t="s">
        <v>16</v>
      </c>
      <c r="E6" t="s">
        <v>1306</v>
      </c>
      <c r="F6" t="s">
        <v>1307</v>
      </c>
      <c r="G6" t="s">
        <v>1308</v>
      </c>
      <c r="H6" t="s">
        <v>1309</v>
      </c>
      <c r="I6" t="s">
        <v>1310</v>
      </c>
      <c r="J6" t="s">
        <v>1311</v>
      </c>
      <c r="K6" t="s">
        <v>1312</v>
      </c>
      <c r="L6" t="s">
        <v>99</v>
      </c>
      <c r="M6" t="s">
        <v>130</v>
      </c>
    </row>
    <row r="7" spans="1:15" x14ac:dyDescent="0.3">
      <c r="A7">
        <v>2014</v>
      </c>
      <c r="B7">
        <v>4049</v>
      </c>
      <c r="C7">
        <v>16862</v>
      </c>
      <c r="D7">
        <v>5894</v>
      </c>
      <c r="E7">
        <v>186</v>
      </c>
      <c r="F7">
        <v>1038</v>
      </c>
      <c r="G7">
        <v>2696</v>
      </c>
      <c r="H7">
        <v>1698</v>
      </c>
      <c r="I7">
        <v>232</v>
      </c>
      <c r="J7">
        <v>15</v>
      </c>
      <c r="K7">
        <v>29</v>
      </c>
      <c r="L7">
        <v>0</v>
      </c>
      <c r="M7">
        <v>4644</v>
      </c>
      <c r="N7">
        <v>2014</v>
      </c>
    </row>
    <row r="8" spans="1:15" x14ac:dyDescent="0.3">
      <c r="A8">
        <v>2015</v>
      </c>
      <c r="B8">
        <v>4125</v>
      </c>
      <c r="C8">
        <v>16484</v>
      </c>
      <c r="D8">
        <v>6064</v>
      </c>
      <c r="E8">
        <v>241</v>
      </c>
      <c r="F8">
        <v>1112</v>
      </c>
      <c r="G8">
        <v>2857</v>
      </c>
      <c r="H8">
        <v>1533</v>
      </c>
      <c r="I8">
        <v>232</v>
      </c>
      <c r="J8">
        <v>11</v>
      </c>
      <c r="K8">
        <v>0</v>
      </c>
      <c r="L8">
        <v>78</v>
      </c>
      <c r="M8">
        <v>5450</v>
      </c>
      <c r="N8">
        <v>2015</v>
      </c>
    </row>
    <row r="9" spans="1:15" x14ac:dyDescent="0.3">
      <c r="A9">
        <v>2016</v>
      </c>
      <c r="B9">
        <v>3562</v>
      </c>
      <c r="C9">
        <v>13071</v>
      </c>
      <c r="D9">
        <v>5371</v>
      </c>
      <c r="E9">
        <v>121</v>
      </c>
      <c r="F9">
        <v>1003</v>
      </c>
      <c r="G9">
        <v>2588</v>
      </c>
      <c r="H9">
        <v>1363</v>
      </c>
      <c r="I9">
        <v>202</v>
      </c>
      <c r="J9">
        <v>15</v>
      </c>
      <c r="K9">
        <v>23</v>
      </c>
      <c r="L9">
        <v>56</v>
      </c>
      <c r="M9">
        <v>3275</v>
      </c>
      <c r="N9">
        <v>2016</v>
      </c>
    </row>
    <row r="10" spans="1:15" x14ac:dyDescent="0.3">
      <c r="A10">
        <v>2017</v>
      </c>
      <c r="B10">
        <v>3720</v>
      </c>
      <c r="C10">
        <v>14412</v>
      </c>
      <c r="D10">
        <f>SUM(E10:L10)</f>
        <v>3495</v>
      </c>
      <c r="E10">
        <v>0</v>
      </c>
      <c r="F10">
        <v>938</v>
      </c>
      <c r="G10">
        <v>2372</v>
      </c>
      <c r="H10">
        <v>148</v>
      </c>
      <c r="I10">
        <v>28</v>
      </c>
      <c r="J10">
        <v>9</v>
      </c>
      <c r="K10">
        <v>0</v>
      </c>
      <c r="L10">
        <v>0</v>
      </c>
      <c r="M10">
        <v>0</v>
      </c>
      <c r="N10">
        <v>2017</v>
      </c>
    </row>
    <row r="11" spans="1:15" x14ac:dyDescent="0.3">
      <c r="A11">
        <v>2018</v>
      </c>
      <c r="B11">
        <v>3727</v>
      </c>
      <c r="C11">
        <v>13560</v>
      </c>
      <c r="D11">
        <v>5030</v>
      </c>
      <c r="E11">
        <v>178</v>
      </c>
      <c r="F11">
        <v>1000</v>
      </c>
      <c r="G11">
        <v>2521</v>
      </c>
      <c r="H11">
        <v>1156</v>
      </c>
      <c r="I11">
        <v>170</v>
      </c>
      <c r="J11" t="s">
        <v>31</v>
      </c>
      <c r="K11" t="s">
        <v>31</v>
      </c>
      <c r="L11">
        <v>5</v>
      </c>
      <c r="M11">
        <v>2552</v>
      </c>
      <c r="N11">
        <v>2018</v>
      </c>
    </row>
    <row r="12" spans="1:15" x14ac:dyDescent="0.3">
      <c r="A12">
        <v>2019</v>
      </c>
      <c r="B12">
        <v>3747</v>
      </c>
      <c r="C12">
        <v>13746</v>
      </c>
      <c r="D12">
        <v>5059</v>
      </c>
      <c r="E12">
        <v>136</v>
      </c>
      <c r="F12">
        <v>994</v>
      </c>
      <c r="G12">
        <v>2535</v>
      </c>
      <c r="H12">
        <v>1209</v>
      </c>
      <c r="I12">
        <v>147</v>
      </c>
      <c r="J12">
        <v>16</v>
      </c>
      <c r="K12">
        <v>2</v>
      </c>
      <c r="L12">
        <v>20</v>
      </c>
      <c r="M12">
        <v>1681</v>
      </c>
      <c r="N12">
        <v>2019</v>
      </c>
    </row>
    <row r="13" spans="1:15" x14ac:dyDescent="0.3">
      <c r="A13">
        <v>2020</v>
      </c>
      <c r="B13">
        <v>3416</v>
      </c>
      <c r="C13">
        <v>16326</v>
      </c>
      <c r="D13">
        <v>4689</v>
      </c>
      <c r="E13">
        <v>168</v>
      </c>
      <c r="F13">
        <v>909</v>
      </c>
      <c r="G13">
        <v>2336</v>
      </c>
      <c r="H13">
        <v>1093</v>
      </c>
      <c r="I13">
        <v>129</v>
      </c>
      <c r="J13">
        <v>0</v>
      </c>
      <c r="K13">
        <v>0</v>
      </c>
      <c r="L13">
        <v>54</v>
      </c>
      <c r="M13">
        <v>20</v>
      </c>
      <c r="N13">
        <v>2020</v>
      </c>
    </row>
    <row r="14" spans="1:15" x14ac:dyDescent="0.3">
      <c r="A14">
        <v>2021</v>
      </c>
      <c r="B14">
        <v>3229</v>
      </c>
      <c r="C14">
        <v>8245</v>
      </c>
      <c r="D14">
        <f>SUM(E14:L14)</f>
        <v>4329</v>
      </c>
      <c r="E14">
        <v>148</v>
      </c>
      <c r="F14">
        <v>858</v>
      </c>
      <c r="G14">
        <v>2138</v>
      </c>
      <c r="H14">
        <v>1009</v>
      </c>
      <c r="I14">
        <v>113</v>
      </c>
      <c r="J14">
        <v>0</v>
      </c>
      <c r="K14">
        <v>21</v>
      </c>
      <c r="L14">
        <v>42</v>
      </c>
      <c r="M14">
        <v>3</v>
      </c>
      <c r="N14">
        <v>2021</v>
      </c>
    </row>
    <row r="15" spans="1:15" x14ac:dyDescent="0.3">
      <c r="A15">
        <v>2022</v>
      </c>
      <c r="B15">
        <v>3229</v>
      </c>
      <c r="C15">
        <v>8245</v>
      </c>
      <c r="D15">
        <v>4329</v>
      </c>
      <c r="E15">
        <v>148</v>
      </c>
      <c r="F15">
        <v>858</v>
      </c>
      <c r="G15">
        <v>2138</v>
      </c>
      <c r="H15">
        <v>1009</v>
      </c>
      <c r="I15">
        <v>113</v>
      </c>
      <c r="J15">
        <v>0</v>
      </c>
      <c r="K15">
        <v>21</v>
      </c>
      <c r="L15">
        <v>42</v>
      </c>
      <c r="M15">
        <v>3</v>
      </c>
      <c r="N15">
        <v>2022</v>
      </c>
    </row>
    <row r="16" spans="1:15" x14ac:dyDescent="0.3">
      <c r="A16">
        <v>2023</v>
      </c>
      <c r="B16">
        <v>1881</v>
      </c>
      <c r="C16">
        <v>8076</v>
      </c>
      <c r="D16">
        <v>1896</v>
      </c>
      <c r="E16">
        <v>50</v>
      </c>
      <c r="F16">
        <v>399</v>
      </c>
      <c r="G16">
        <v>1023</v>
      </c>
      <c r="H16">
        <v>353</v>
      </c>
      <c r="I16">
        <v>47</v>
      </c>
      <c r="J16">
        <v>2</v>
      </c>
      <c r="K16">
        <v>1</v>
      </c>
      <c r="L16">
        <v>21</v>
      </c>
      <c r="M16">
        <v>65</v>
      </c>
      <c r="N16">
        <v>2023</v>
      </c>
    </row>
    <row r="17" spans="1:14" x14ac:dyDescent="0.3">
      <c r="A17" t="s">
        <v>32</v>
      </c>
      <c r="N17" t="s">
        <v>33</v>
      </c>
    </row>
  </sheetData>
  <phoneticPr fontId="18" type="noConversion"/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"/>
  <sheetViews>
    <sheetView workbookViewId="0"/>
  </sheetViews>
  <sheetFormatPr defaultRowHeight="16.5" x14ac:dyDescent="0.3"/>
  <sheetData>
    <row r="2" spans="1:20" x14ac:dyDescent="0.3">
      <c r="A2" t="s">
        <v>1313</v>
      </c>
      <c r="J2" t="s">
        <v>1314</v>
      </c>
    </row>
    <row r="3" spans="1:20" x14ac:dyDescent="0.3">
      <c r="A3" t="s">
        <v>634</v>
      </c>
      <c r="T3" t="s">
        <v>1315</v>
      </c>
    </row>
    <row r="4" spans="1:20" x14ac:dyDescent="0.3">
      <c r="B4" t="s">
        <v>1316</v>
      </c>
      <c r="J4" t="s">
        <v>1317</v>
      </c>
    </row>
    <row r="5" spans="1:20" x14ac:dyDescent="0.3">
      <c r="A5" t="s">
        <v>4</v>
      </c>
      <c r="B5" t="s">
        <v>41</v>
      </c>
      <c r="C5" t="s">
        <v>1318</v>
      </c>
      <c r="D5" t="s">
        <v>1058</v>
      </c>
      <c r="E5" t="s">
        <v>1319</v>
      </c>
      <c r="F5" t="s">
        <v>1060</v>
      </c>
      <c r="G5" t="s">
        <v>1320</v>
      </c>
      <c r="H5" t="s">
        <v>1321</v>
      </c>
      <c r="I5" t="s">
        <v>1322</v>
      </c>
      <c r="J5" t="s">
        <v>1323</v>
      </c>
      <c r="M5" t="s">
        <v>1318</v>
      </c>
      <c r="N5" t="s">
        <v>1058</v>
      </c>
      <c r="O5" t="s">
        <v>1324</v>
      </c>
      <c r="P5" t="s">
        <v>1060</v>
      </c>
      <c r="Q5" t="s">
        <v>1320</v>
      </c>
      <c r="R5" t="s">
        <v>1321</v>
      </c>
      <c r="S5" t="s">
        <v>1322</v>
      </c>
      <c r="T5" t="s">
        <v>66</v>
      </c>
    </row>
    <row r="6" spans="1:20" x14ac:dyDescent="0.3">
      <c r="D6" t="s">
        <v>1325</v>
      </c>
      <c r="F6" t="s">
        <v>1067</v>
      </c>
      <c r="G6" t="s">
        <v>795</v>
      </c>
      <c r="H6" t="s">
        <v>130</v>
      </c>
      <c r="K6" t="s">
        <v>532</v>
      </c>
      <c r="L6" t="s">
        <v>533</v>
      </c>
      <c r="N6" t="s">
        <v>1325</v>
      </c>
      <c r="Q6" t="s">
        <v>1326</v>
      </c>
      <c r="R6" t="s">
        <v>130</v>
      </c>
    </row>
    <row r="7" spans="1:20" x14ac:dyDescent="0.3">
      <c r="B7" t="s">
        <v>16</v>
      </c>
      <c r="C7" t="s">
        <v>68</v>
      </c>
      <c r="D7" t="s">
        <v>1327</v>
      </c>
      <c r="E7" t="s">
        <v>1328</v>
      </c>
      <c r="F7" t="s">
        <v>1329</v>
      </c>
      <c r="G7" t="s">
        <v>1330</v>
      </c>
      <c r="H7" t="s">
        <v>1331</v>
      </c>
      <c r="I7" t="s">
        <v>1332</v>
      </c>
      <c r="J7" t="s">
        <v>16</v>
      </c>
      <c r="K7" t="s">
        <v>541</v>
      </c>
      <c r="L7" t="s">
        <v>542</v>
      </c>
      <c r="M7" t="s">
        <v>68</v>
      </c>
      <c r="N7" t="s">
        <v>1327</v>
      </c>
      <c r="O7" t="s">
        <v>1328</v>
      </c>
      <c r="P7" t="s">
        <v>1067</v>
      </c>
      <c r="Q7" t="s">
        <v>1333</v>
      </c>
      <c r="R7" t="s">
        <v>1331</v>
      </c>
      <c r="S7" t="s">
        <v>1332</v>
      </c>
    </row>
    <row r="8" spans="1:20" x14ac:dyDescent="0.3">
      <c r="A8">
        <v>2018</v>
      </c>
      <c r="B8">
        <v>247</v>
      </c>
      <c r="C8">
        <v>18</v>
      </c>
      <c r="D8">
        <v>0</v>
      </c>
      <c r="E8">
        <v>86</v>
      </c>
      <c r="F8">
        <v>2</v>
      </c>
      <c r="G8">
        <v>0</v>
      </c>
      <c r="H8">
        <v>6</v>
      </c>
      <c r="I8">
        <v>135</v>
      </c>
      <c r="J8">
        <f>SUM(M8:S8)</f>
        <v>7482</v>
      </c>
      <c r="K8">
        <v>3883</v>
      </c>
      <c r="L8">
        <v>3599</v>
      </c>
      <c r="M8">
        <v>933</v>
      </c>
      <c r="N8">
        <v>0</v>
      </c>
      <c r="O8">
        <v>4347</v>
      </c>
      <c r="P8">
        <v>61</v>
      </c>
      <c r="Q8">
        <v>0</v>
      </c>
      <c r="R8">
        <v>180</v>
      </c>
      <c r="S8">
        <v>1961</v>
      </c>
      <c r="T8">
        <v>2018</v>
      </c>
    </row>
    <row r="9" spans="1:20" x14ac:dyDescent="0.3">
      <c r="A9">
        <v>2019</v>
      </c>
      <c r="B9">
        <v>235</v>
      </c>
      <c r="C9">
        <v>18</v>
      </c>
      <c r="D9">
        <v>0</v>
      </c>
      <c r="E9">
        <v>78</v>
      </c>
      <c r="F9">
        <v>2</v>
      </c>
      <c r="G9">
        <v>0</v>
      </c>
      <c r="H9">
        <v>6</v>
      </c>
      <c r="I9">
        <v>131</v>
      </c>
      <c r="J9">
        <v>7356</v>
      </c>
      <c r="K9">
        <v>3796</v>
      </c>
      <c r="L9">
        <v>3560</v>
      </c>
      <c r="M9">
        <v>931</v>
      </c>
      <c r="N9">
        <v>0</v>
      </c>
      <c r="O9">
        <v>4333</v>
      </c>
      <c r="P9">
        <v>62</v>
      </c>
      <c r="Q9">
        <v>0</v>
      </c>
      <c r="R9">
        <v>179</v>
      </c>
      <c r="S9">
        <v>1851</v>
      </c>
      <c r="T9">
        <v>2019</v>
      </c>
    </row>
    <row r="10" spans="1:20" x14ac:dyDescent="0.3">
      <c r="A10">
        <v>2020</v>
      </c>
      <c r="B10">
        <v>223</v>
      </c>
      <c r="C10">
        <v>23</v>
      </c>
      <c r="D10">
        <v>0</v>
      </c>
      <c r="E10">
        <v>73</v>
      </c>
      <c r="F10">
        <v>2</v>
      </c>
      <c r="G10">
        <v>0</v>
      </c>
      <c r="H10">
        <v>7</v>
      </c>
      <c r="I10">
        <v>118</v>
      </c>
      <c r="J10">
        <v>7054</v>
      </c>
      <c r="K10">
        <v>3703</v>
      </c>
      <c r="L10">
        <v>3351</v>
      </c>
      <c r="M10">
        <v>1156</v>
      </c>
      <c r="N10">
        <v>0</v>
      </c>
      <c r="O10">
        <v>4029</v>
      </c>
      <c r="P10">
        <v>53</v>
      </c>
      <c r="Q10">
        <v>0</v>
      </c>
      <c r="R10">
        <v>203</v>
      </c>
      <c r="S10">
        <v>1613</v>
      </c>
      <c r="T10">
        <v>2020</v>
      </c>
    </row>
    <row r="11" spans="1:20" x14ac:dyDescent="0.3">
      <c r="A11">
        <v>2021</v>
      </c>
      <c r="B11">
        <v>211</v>
      </c>
      <c r="C11">
        <v>25</v>
      </c>
      <c r="D11">
        <v>0</v>
      </c>
      <c r="E11">
        <v>68</v>
      </c>
      <c r="F11">
        <v>2</v>
      </c>
      <c r="G11">
        <v>0</v>
      </c>
      <c r="H11">
        <v>7</v>
      </c>
      <c r="I11">
        <v>109</v>
      </c>
      <c r="J11">
        <v>7092</v>
      </c>
      <c r="K11">
        <v>3658</v>
      </c>
      <c r="L11">
        <v>3434</v>
      </c>
      <c r="M11">
        <v>1314</v>
      </c>
      <c r="N11">
        <v>0</v>
      </c>
      <c r="O11">
        <v>3965</v>
      </c>
      <c r="P11">
        <v>53</v>
      </c>
      <c r="R11">
        <v>203</v>
      </c>
      <c r="S11">
        <v>1557</v>
      </c>
      <c r="T11">
        <v>2021</v>
      </c>
    </row>
    <row r="12" spans="1:20" x14ac:dyDescent="0.3">
      <c r="A12">
        <v>2022</v>
      </c>
      <c r="B12">
        <v>210</v>
      </c>
      <c r="C12">
        <v>33</v>
      </c>
      <c r="D12">
        <v>0</v>
      </c>
      <c r="E12">
        <v>63</v>
      </c>
      <c r="F12">
        <v>2</v>
      </c>
      <c r="G12">
        <v>0</v>
      </c>
      <c r="H12">
        <v>7</v>
      </c>
      <c r="I12">
        <v>105</v>
      </c>
      <c r="J12">
        <v>6944</v>
      </c>
      <c r="K12">
        <v>3616</v>
      </c>
      <c r="L12">
        <v>3328</v>
      </c>
      <c r="M12">
        <v>1418</v>
      </c>
      <c r="N12">
        <v>0</v>
      </c>
      <c r="O12">
        <v>3830</v>
      </c>
      <c r="P12">
        <v>49</v>
      </c>
      <c r="Q12">
        <v>0</v>
      </c>
      <c r="R12">
        <v>193</v>
      </c>
      <c r="S12">
        <v>1454</v>
      </c>
      <c r="T12">
        <v>2022</v>
      </c>
    </row>
    <row r="13" spans="1:20" x14ac:dyDescent="0.3">
      <c r="A13">
        <v>2023</v>
      </c>
      <c r="B13">
        <v>205</v>
      </c>
      <c r="C13">
        <v>43</v>
      </c>
      <c r="D13">
        <v>0</v>
      </c>
      <c r="E13">
        <v>58</v>
      </c>
      <c r="F13">
        <v>1</v>
      </c>
      <c r="G13">
        <v>0</v>
      </c>
      <c r="H13">
        <v>7</v>
      </c>
      <c r="I13">
        <v>96</v>
      </c>
      <c r="J13">
        <v>7676</v>
      </c>
      <c r="K13">
        <v>3947</v>
      </c>
      <c r="L13">
        <v>3729</v>
      </c>
      <c r="M13">
        <v>2121</v>
      </c>
      <c r="N13">
        <v>0</v>
      </c>
      <c r="O13">
        <v>3880</v>
      </c>
      <c r="P13">
        <v>34</v>
      </c>
      <c r="Q13">
        <v>0</v>
      </c>
      <c r="R13">
        <v>190</v>
      </c>
      <c r="S13">
        <v>1451</v>
      </c>
      <c r="T13">
        <v>2023</v>
      </c>
    </row>
    <row r="14" spans="1:20" x14ac:dyDescent="0.3">
      <c r="A14" t="s">
        <v>32</v>
      </c>
      <c r="T14" t="s">
        <v>33</v>
      </c>
    </row>
  </sheetData>
  <phoneticPr fontId="18" type="noConversion"/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5"/>
  <sheetViews>
    <sheetView workbookViewId="0"/>
  </sheetViews>
  <sheetFormatPr defaultRowHeight="16.5" x14ac:dyDescent="0.3"/>
  <sheetData>
    <row r="2" spans="1:23" x14ac:dyDescent="0.3">
      <c r="A2" t="s">
        <v>1334</v>
      </c>
      <c r="K2" t="s">
        <v>1335</v>
      </c>
    </row>
    <row r="3" spans="1:23" x14ac:dyDescent="0.3">
      <c r="A3" t="s">
        <v>2</v>
      </c>
      <c r="W3" t="s">
        <v>39</v>
      </c>
    </row>
    <row r="4" spans="1:23" x14ac:dyDescent="0.3">
      <c r="A4" t="s">
        <v>110</v>
      </c>
      <c r="B4" t="s">
        <v>1336</v>
      </c>
      <c r="E4" t="s">
        <v>1337</v>
      </c>
    </row>
    <row r="5" spans="1:23" x14ac:dyDescent="0.3">
      <c r="B5" t="s">
        <v>388</v>
      </c>
      <c r="C5" t="s">
        <v>532</v>
      </c>
      <c r="D5" t="s">
        <v>533</v>
      </c>
      <c r="E5" t="s">
        <v>1338</v>
      </c>
      <c r="H5" t="s">
        <v>1339</v>
      </c>
      <c r="K5" t="s">
        <v>1340</v>
      </c>
      <c r="N5" t="s">
        <v>1341</v>
      </c>
      <c r="Q5" t="s">
        <v>1342</v>
      </c>
      <c r="T5" t="s">
        <v>1343</v>
      </c>
      <c r="W5" t="s">
        <v>66</v>
      </c>
    </row>
    <row r="6" spans="1:23" x14ac:dyDescent="0.3">
      <c r="B6" t="s">
        <v>16</v>
      </c>
      <c r="C6" t="s">
        <v>541</v>
      </c>
      <c r="D6" t="s">
        <v>542</v>
      </c>
      <c r="F6" t="s">
        <v>500</v>
      </c>
      <c r="G6" t="s">
        <v>501</v>
      </c>
      <c r="I6" t="s">
        <v>500</v>
      </c>
      <c r="J6" t="s">
        <v>501</v>
      </c>
      <c r="L6" t="s">
        <v>500</v>
      </c>
      <c r="M6" t="s">
        <v>501</v>
      </c>
      <c r="O6" t="s">
        <v>500</v>
      </c>
      <c r="P6" t="s">
        <v>501</v>
      </c>
      <c r="R6" t="s">
        <v>500</v>
      </c>
      <c r="S6" t="s">
        <v>501</v>
      </c>
      <c r="U6" t="s">
        <v>500</v>
      </c>
      <c r="V6" t="s">
        <v>501</v>
      </c>
    </row>
    <row r="7" spans="1:23" x14ac:dyDescent="0.3">
      <c r="A7">
        <v>2018</v>
      </c>
      <c r="B7">
        <v>1874</v>
      </c>
      <c r="C7">
        <v>830</v>
      </c>
      <c r="D7">
        <v>1044</v>
      </c>
      <c r="E7">
        <v>873</v>
      </c>
      <c r="F7" t="s">
        <v>101</v>
      </c>
      <c r="G7" t="s">
        <v>101</v>
      </c>
      <c r="H7">
        <v>334</v>
      </c>
      <c r="I7" t="s">
        <v>101</v>
      </c>
      <c r="J7" t="s">
        <v>101</v>
      </c>
      <c r="K7">
        <v>107</v>
      </c>
      <c r="L7" t="s">
        <v>101</v>
      </c>
      <c r="M7" t="s">
        <v>101</v>
      </c>
      <c r="N7">
        <v>183</v>
      </c>
      <c r="O7" t="s">
        <v>101</v>
      </c>
      <c r="P7" t="s">
        <v>101</v>
      </c>
      <c r="Q7">
        <v>213</v>
      </c>
      <c r="R7" t="s">
        <v>101</v>
      </c>
      <c r="S7" t="s">
        <v>101</v>
      </c>
      <c r="T7">
        <v>144</v>
      </c>
      <c r="U7" t="s">
        <v>101</v>
      </c>
      <c r="V7" t="s">
        <v>101</v>
      </c>
      <c r="W7">
        <v>2018</v>
      </c>
    </row>
    <row r="8" spans="1:23" x14ac:dyDescent="0.3">
      <c r="A8">
        <v>2019</v>
      </c>
      <c r="B8">
        <v>1621</v>
      </c>
      <c r="C8">
        <v>661</v>
      </c>
      <c r="D8">
        <v>960</v>
      </c>
      <c r="E8">
        <v>677</v>
      </c>
      <c r="F8" t="s">
        <v>101</v>
      </c>
      <c r="G8" t="s">
        <v>101</v>
      </c>
      <c r="H8">
        <v>305</v>
      </c>
      <c r="I8" t="s">
        <v>101</v>
      </c>
      <c r="J8" t="s">
        <v>101</v>
      </c>
      <c r="K8">
        <v>99</v>
      </c>
      <c r="L8" t="s">
        <v>101</v>
      </c>
      <c r="M8" t="s">
        <v>101</v>
      </c>
      <c r="N8">
        <v>192</v>
      </c>
      <c r="O8" t="s">
        <v>101</v>
      </c>
      <c r="P8" t="s">
        <v>101</v>
      </c>
      <c r="Q8">
        <v>185</v>
      </c>
      <c r="R8" t="s">
        <v>101</v>
      </c>
      <c r="S8" t="s">
        <v>101</v>
      </c>
      <c r="T8">
        <v>133</v>
      </c>
      <c r="U8" t="s">
        <v>101</v>
      </c>
      <c r="V8" t="s">
        <v>101</v>
      </c>
      <c r="W8">
        <v>2019</v>
      </c>
    </row>
    <row r="9" spans="1:23" x14ac:dyDescent="0.3">
      <c r="A9">
        <v>2020</v>
      </c>
      <c r="B9">
        <v>134</v>
      </c>
      <c r="C9">
        <v>47</v>
      </c>
      <c r="D9">
        <v>87</v>
      </c>
      <c r="E9">
        <v>71</v>
      </c>
      <c r="F9" t="s">
        <v>101</v>
      </c>
      <c r="G9" t="s">
        <v>101</v>
      </c>
      <c r="H9">
        <v>31</v>
      </c>
      <c r="I9" t="s">
        <v>101</v>
      </c>
      <c r="J9" t="s">
        <v>101</v>
      </c>
      <c r="K9">
        <v>5</v>
      </c>
      <c r="L9" t="s">
        <v>101</v>
      </c>
      <c r="M9" t="s">
        <v>101</v>
      </c>
      <c r="N9">
        <v>9</v>
      </c>
      <c r="O9" t="s">
        <v>101</v>
      </c>
      <c r="P9" t="s">
        <v>101</v>
      </c>
      <c r="Q9">
        <v>9</v>
      </c>
      <c r="R9" t="s">
        <v>101</v>
      </c>
      <c r="S9" t="s">
        <v>101</v>
      </c>
      <c r="T9">
        <v>5</v>
      </c>
      <c r="U9" t="s">
        <v>101</v>
      </c>
      <c r="V9" t="s">
        <v>101</v>
      </c>
      <c r="W9">
        <v>2020</v>
      </c>
    </row>
    <row r="10" spans="1:23" x14ac:dyDescent="0.3">
      <c r="A10">
        <v>2021</v>
      </c>
      <c r="B10">
        <v>372</v>
      </c>
      <c r="C10">
        <v>154</v>
      </c>
      <c r="D10">
        <v>218</v>
      </c>
      <c r="E10">
        <v>20</v>
      </c>
      <c r="F10">
        <v>11</v>
      </c>
      <c r="G10">
        <v>9</v>
      </c>
      <c r="H10">
        <v>169</v>
      </c>
      <c r="I10">
        <v>64</v>
      </c>
      <c r="J10">
        <v>105</v>
      </c>
      <c r="K10">
        <v>30</v>
      </c>
      <c r="L10">
        <v>13</v>
      </c>
      <c r="M10">
        <v>17</v>
      </c>
      <c r="N10">
        <v>27</v>
      </c>
      <c r="O10">
        <v>14</v>
      </c>
      <c r="P10">
        <v>13</v>
      </c>
      <c r="Q10">
        <v>58</v>
      </c>
      <c r="R10">
        <v>31</v>
      </c>
      <c r="S10">
        <v>27</v>
      </c>
      <c r="T10">
        <v>68</v>
      </c>
      <c r="U10">
        <v>21</v>
      </c>
      <c r="V10">
        <v>47</v>
      </c>
      <c r="W10">
        <v>2021</v>
      </c>
    </row>
    <row r="11" spans="1:23" x14ac:dyDescent="0.3">
      <c r="A11">
        <v>2022</v>
      </c>
      <c r="B11">
        <v>472</v>
      </c>
      <c r="C11">
        <v>189</v>
      </c>
      <c r="D11">
        <v>283</v>
      </c>
      <c r="E11">
        <v>27</v>
      </c>
      <c r="F11">
        <v>15</v>
      </c>
      <c r="G11">
        <v>12</v>
      </c>
      <c r="H11">
        <v>183</v>
      </c>
      <c r="I11">
        <v>65</v>
      </c>
      <c r="J11">
        <v>118</v>
      </c>
      <c r="K11">
        <v>44</v>
      </c>
      <c r="L11">
        <v>20</v>
      </c>
      <c r="M11">
        <v>24</v>
      </c>
      <c r="N11">
        <v>35</v>
      </c>
      <c r="O11">
        <v>18</v>
      </c>
      <c r="P11">
        <v>17</v>
      </c>
      <c r="Q11">
        <v>91</v>
      </c>
      <c r="R11">
        <v>36</v>
      </c>
      <c r="S11">
        <v>55</v>
      </c>
      <c r="T11">
        <v>92</v>
      </c>
      <c r="U11">
        <v>35</v>
      </c>
      <c r="V11">
        <v>57</v>
      </c>
      <c r="W11">
        <v>2022</v>
      </c>
    </row>
    <row r="12" spans="1:23" x14ac:dyDescent="0.3">
      <c r="A12">
        <v>2023</v>
      </c>
      <c r="B12">
        <v>500</v>
      </c>
      <c r="C12">
        <v>200</v>
      </c>
      <c r="D12">
        <v>300</v>
      </c>
      <c r="E12">
        <v>29</v>
      </c>
      <c r="F12">
        <v>19</v>
      </c>
      <c r="G12">
        <v>10</v>
      </c>
      <c r="H12">
        <v>130</v>
      </c>
      <c r="I12">
        <v>49</v>
      </c>
      <c r="J12">
        <v>81</v>
      </c>
      <c r="K12">
        <v>37</v>
      </c>
      <c r="L12">
        <v>20</v>
      </c>
      <c r="M12">
        <v>17</v>
      </c>
      <c r="N12">
        <v>90</v>
      </c>
      <c r="O12">
        <v>33</v>
      </c>
      <c r="P12">
        <v>57</v>
      </c>
      <c r="Q12">
        <v>107</v>
      </c>
      <c r="R12">
        <v>42</v>
      </c>
      <c r="S12">
        <v>65</v>
      </c>
      <c r="T12">
        <v>107</v>
      </c>
      <c r="U12">
        <v>37</v>
      </c>
      <c r="V12">
        <v>70</v>
      </c>
      <c r="W12">
        <v>2023</v>
      </c>
    </row>
    <row r="13" spans="1:23" x14ac:dyDescent="0.3">
      <c r="A13" t="s">
        <v>1344</v>
      </c>
      <c r="W13" t="s">
        <v>33</v>
      </c>
    </row>
    <row r="14" spans="1:23" x14ac:dyDescent="0.3">
      <c r="A14" t="s">
        <v>1345</v>
      </c>
    </row>
    <row r="15" spans="1:23" x14ac:dyDescent="0.3">
      <c r="A15" t="s">
        <v>32</v>
      </c>
    </row>
  </sheetData>
  <phoneticPr fontId="18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2"/>
  <sheetViews>
    <sheetView workbookViewId="0"/>
  </sheetViews>
  <sheetFormatPr defaultRowHeight="16.5" x14ac:dyDescent="0.3"/>
  <sheetData>
    <row r="2" spans="1:24" x14ac:dyDescent="0.3">
      <c r="A2" t="s">
        <v>182</v>
      </c>
      <c r="K2" t="s">
        <v>183</v>
      </c>
    </row>
    <row r="3" spans="1:24" x14ac:dyDescent="0.3">
      <c r="A3" t="s">
        <v>2</v>
      </c>
      <c r="X3" t="s">
        <v>39</v>
      </c>
    </row>
    <row r="4" spans="1:24" x14ac:dyDescent="0.3">
      <c r="A4" t="s">
        <v>40</v>
      </c>
      <c r="B4" t="s">
        <v>41</v>
      </c>
      <c r="C4" t="s">
        <v>43</v>
      </c>
      <c r="F4" t="s">
        <v>44</v>
      </c>
      <c r="H4" t="s">
        <v>45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T4" t="s">
        <v>12</v>
      </c>
      <c r="U4" t="s">
        <v>51</v>
      </c>
      <c r="V4" t="s">
        <v>52</v>
      </c>
      <c r="W4" t="s">
        <v>53</v>
      </c>
    </row>
    <row r="5" spans="1:24" x14ac:dyDescent="0.3">
      <c r="C5" t="s">
        <v>56</v>
      </c>
      <c r="D5" t="s">
        <v>57</v>
      </c>
      <c r="E5" t="s">
        <v>58</v>
      </c>
      <c r="F5" t="s">
        <v>59</v>
      </c>
      <c r="G5" t="s">
        <v>58</v>
      </c>
      <c r="H5" t="s">
        <v>59</v>
      </c>
      <c r="I5" t="s">
        <v>58</v>
      </c>
      <c r="N5" t="s">
        <v>60</v>
      </c>
      <c r="O5" t="s">
        <v>61</v>
      </c>
      <c r="P5" t="s">
        <v>62</v>
      </c>
      <c r="Q5" t="s">
        <v>63</v>
      </c>
      <c r="R5" t="s">
        <v>64</v>
      </c>
      <c r="S5" t="s">
        <v>65</v>
      </c>
      <c r="X5" t="s">
        <v>66</v>
      </c>
    </row>
    <row r="6" spans="1:24" x14ac:dyDescent="0.3">
      <c r="D6" t="s">
        <v>67</v>
      </c>
      <c r="E6" t="s">
        <v>68</v>
      </c>
      <c r="G6" t="s">
        <v>68</v>
      </c>
      <c r="H6" t="s">
        <v>69</v>
      </c>
      <c r="I6" t="s">
        <v>68</v>
      </c>
      <c r="S6" t="s">
        <v>71</v>
      </c>
      <c r="V6" t="s">
        <v>72</v>
      </c>
    </row>
    <row r="7" spans="1:24" x14ac:dyDescent="0.3">
      <c r="C7" t="s">
        <v>75</v>
      </c>
      <c r="D7" t="s">
        <v>20</v>
      </c>
      <c r="E7" t="s">
        <v>76</v>
      </c>
      <c r="F7" t="s">
        <v>77</v>
      </c>
      <c r="G7" t="s">
        <v>76</v>
      </c>
      <c r="H7" t="s">
        <v>78</v>
      </c>
      <c r="I7" t="s">
        <v>79</v>
      </c>
      <c r="N7" t="s">
        <v>81</v>
      </c>
      <c r="O7" t="s">
        <v>82</v>
      </c>
      <c r="P7" t="s">
        <v>77</v>
      </c>
      <c r="Q7" t="s">
        <v>83</v>
      </c>
      <c r="R7" t="s">
        <v>84</v>
      </c>
      <c r="T7" t="s">
        <v>85</v>
      </c>
      <c r="U7" t="s">
        <v>68</v>
      </c>
      <c r="V7" t="s">
        <v>70</v>
      </c>
    </row>
    <row r="8" spans="1:24" x14ac:dyDescent="0.3">
      <c r="B8" t="s">
        <v>16</v>
      </c>
      <c r="C8" t="s">
        <v>88</v>
      </c>
      <c r="D8" t="s">
        <v>88</v>
      </c>
      <c r="E8" t="s">
        <v>89</v>
      </c>
      <c r="F8" t="s">
        <v>88</v>
      </c>
      <c r="G8" t="s">
        <v>90</v>
      </c>
      <c r="H8" t="s">
        <v>88</v>
      </c>
      <c r="I8" t="s">
        <v>91</v>
      </c>
      <c r="J8" t="s">
        <v>25</v>
      </c>
      <c r="K8" t="s">
        <v>27</v>
      </c>
      <c r="L8" t="s">
        <v>92</v>
      </c>
      <c r="N8" t="s">
        <v>29</v>
      </c>
      <c r="O8" t="s">
        <v>93</v>
      </c>
      <c r="P8" t="s">
        <v>94</v>
      </c>
      <c r="Q8" t="s">
        <v>95</v>
      </c>
      <c r="R8" t="s">
        <v>95</v>
      </c>
      <c r="T8" t="s">
        <v>96</v>
      </c>
      <c r="U8" t="s">
        <v>97</v>
      </c>
      <c r="V8" t="s">
        <v>98</v>
      </c>
      <c r="W8" t="s">
        <v>99</v>
      </c>
    </row>
    <row r="9" spans="1:24" x14ac:dyDescent="0.3">
      <c r="A9" t="s">
        <v>100</v>
      </c>
      <c r="B9">
        <v>12</v>
      </c>
      <c r="C9">
        <v>0</v>
      </c>
      <c r="D9">
        <v>0</v>
      </c>
      <c r="E9">
        <v>2</v>
      </c>
      <c r="F9">
        <v>0</v>
      </c>
      <c r="G9">
        <v>1</v>
      </c>
      <c r="H9">
        <v>0</v>
      </c>
      <c r="I9">
        <v>2</v>
      </c>
      <c r="J9">
        <v>0</v>
      </c>
      <c r="K9">
        <v>1</v>
      </c>
      <c r="L9">
        <v>0</v>
      </c>
      <c r="M9" t="s">
        <v>101</v>
      </c>
      <c r="N9">
        <v>0</v>
      </c>
      <c r="O9">
        <v>1</v>
      </c>
      <c r="P9">
        <v>1</v>
      </c>
      <c r="Q9">
        <v>0</v>
      </c>
      <c r="R9" t="s">
        <v>101</v>
      </c>
      <c r="T9">
        <v>2</v>
      </c>
      <c r="U9">
        <v>0</v>
      </c>
      <c r="V9">
        <v>2</v>
      </c>
      <c r="W9">
        <v>0</v>
      </c>
      <c r="X9" t="s">
        <v>100</v>
      </c>
    </row>
    <row r="10" spans="1:24" x14ac:dyDescent="0.3">
      <c r="A10" t="s">
        <v>102</v>
      </c>
      <c r="B10">
        <v>14</v>
      </c>
      <c r="C10">
        <v>0</v>
      </c>
      <c r="D10">
        <v>0</v>
      </c>
      <c r="E10">
        <v>2</v>
      </c>
      <c r="F10">
        <v>0</v>
      </c>
      <c r="G10">
        <v>1</v>
      </c>
      <c r="H10">
        <v>0</v>
      </c>
      <c r="I10">
        <v>2</v>
      </c>
      <c r="J10">
        <v>0</v>
      </c>
      <c r="K10">
        <v>2</v>
      </c>
      <c r="L10">
        <v>0</v>
      </c>
      <c r="M10" t="s">
        <v>101</v>
      </c>
      <c r="N10">
        <v>0</v>
      </c>
      <c r="O10">
        <v>0</v>
      </c>
      <c r="P10">
        <v>1</v>
      </c>
      <c r="Q10">
        <v>0</v>
      </c>
      <c r="R10" t="s">
        <v>101</v>
      </c>
      <c r="T10">
        <v>2</v>
      </c>
      <c r="U10">
        <v>0</v>
      </c>
      <c r="V10">
        <v>3</v>
      </c>
      <c r="W10">
        <v>1</v>
      </c>
      <c r="X10" t="s">
        <v>102</v>
      </c>
    </row>
    <row r="11" spans="1:24" x14ac:dyDescent="0.3">
      <c r="A11" t="s">
        <v>103</v>
      </c>
      <c r="B11">
        <v>13</v>
      </c>
      <c r="C11">
        <v>0</v>
      </c>
      <c r="D11">
        <v>0</v>
      </c>
      <c r="E11">
        <v>2</v>
      </c>
      <c r="F11">
        <v>0</v>
      </c>
      <c r="G11">
        <v>0</v>
      </c>
      <c r="H11">
        <v>0</v>
      </c>
      <c r="I11">
        <v>2</v>
      </c>
      <c r="J11">
        <v>0</v>
      </c>
      <c r="K11">
        <v>5</v>
      </c>
      <c r="L11">
        <v>0</v>
      </c>
      <c r="M11" t="s">
        <v>101</v>
      </c>
      <c r="N11">
        <v>0</v>
      </c>
      <c r="O11">
        <v>1</v>
      </c>
      <c r="P11">
        <v>1</v>
      </c>
      <c r="Q11">
        <v>0</v>
      </c>
      <c r="R11" t="s">
        <v>101</v>
      </c>
      <c r="T11">
        <v>2</v>
      </c>
      <c r="U11">
        <v>0</v>
      </c>
      <c r="V11">
        <v>0</v>
      </c>
      <c r="W11">
        <v>0</v>
      </c>
      <c r="X11" t="s">
        <v>103</v>
      </c>
    </row>
    <row r="12" spans="1:24" x14ac:dyDescent="0.3">
      <c r="A12" t="s">
        <v>104</v>
      </c>
      <c r="B12">
        <v>7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2</v>
      </c>
      <c r="L12">
        <v>0</v>
      </c>
      <c r="M12" t="s">
        <v>101</v>
      </c>
      <c r="N12">
        <v>0</v>
      </c>
      <c r="O12">
        <v>1</v>
      </c>
      <c r="P12">
        <v>1</v>
      </c>
      <c r="Q12">
        <v>0</v>
      </c>
      <c r="R12" t="s">
        <v>101</v>
      </c>
      <c r="T12">
        <v>0</v>
      </c>
      <c r="U12">
        <v>0</v>
      </c>
      <c r="V12">
        <v>3</v>
      </c>
      <c r="W12">
        <v>0</v>
      </c>
      <c r="X12" t="s">
        <v>104</v>
      </c>
    </row>
    <row r="13" spans="1:24" x14ac:dyDescent="0.3">
      <c r="A13" t="s">
        <v>105</v>
      </c>
      <c r="B13">
        <v>8</v>
      </c>
      <c r="C13" t="s">
        <v>31</v>
      </c>
      <c r="D13" t="s">
        <v>31</v>
      </c>
      <c r="E13" t="s">
        <v>31</v>
      </c>
      <c r="F13" t="s">
        <v>31</v>
      </c>
      <c r="G13" t="s">
        <v>31</v>
      </c>
      <c r="H13" t="s">
        <v>31</v>
      </c>
      <c r="I13" t="s">
        <v>31</v>
      </c>
      <c r="J13" t="s">
        <v>31</v>
      </c>
      <c r="K13">
        <v>2</v>
      </c>
      <c r="L13" t="s">
        <v>31</v>
      </c>
      <c r="M13" t="s">
        <v>101</v>
      </c>
      <c r="N13" t="s">
        <v>31</v>
      </c>
      <c r="O13" t="s">
        <v>31</v>
      </c>
      <c r="P13">
        <v>1</v>
      </c>
      <c r="Q13" t="s">
        <v>31</v>
      </c>
      <c r="R13" t="s">
        <v>101</v>
      </c>
      <c r="T13" t="s">
        <v>31</v>
      </c>
      <c r="U13" t="s">
        <v>31</v>
      </c>
      <c r="V13">
        <v>3</v>
      </c>
      <c r="W13">
        <v>2</v>
      </c>
      <c r="X13" t="s">
        <v>105</v>
      </c>
    </row>
    <row r="14" spans="1:24" x14ac:dyDescent="0.3">
      <c r="A14">
        <v>2019</v>
      </c>
      <c r="B14">
        <v>12</v>
      </c>
      <c r="C14">
        <v>0</v>
      </c>
      <c r="D14">
        <v>0</v>
      </c>
      <c r="E14">
        <v>2</v>
      </c>
      <c r="F14">
        <v>0</v>
      </c>
      <c r="G14">
        <v>1</v>
      </c>
      <c r="H14">
        <v>0</v>
      </c>
      <c r="I14">
        <v>2</v>
      </c>
      <c r="J14">
        <v>0</v>
      </c>
      <c r="K14">
        <v>4</v>
      </c>
      <c r="L14">
        <v>0</v>
      </c>
      <c r="M14" t="s">
        <v>101</v>
      </c>
      <c r="N14">
        <v>0</v>
      </c>
      <c r="O14">
        <v>0</v>
      </c>
      <c r="P14">
        <v>1</v>
      </c>
      <c r="Q14">
        <v>1</v>
      </c>
      <c r="R14" t="s">
        <v>101</v>
      </c>
      <c r="T14">
        <v>1</v>
      </c>
      <c r="U14">
        <v>0</v>
      </c>
      <c r="V14">
        <v>0</v>
      </c>
      <c r="W14">
        <v>0</v>
      </c>
      <c r="X14">
        <v>2019</v>
      </c>
    </row>
    <row r="15" spans="1:24" x14ac:dyDescent="0.3">
      <c r="A15">
        <v>2020</v>
      </c>
      <c r="B15">
        <v>34</v>
      </c>
      <c r="C15">
        <v>0</v>
      </c>
      <c r="D15">
        <v>0</v>
      </c>
      <c r="E15">
        <v>2</v>
      </c>
      <c r="F15">
        <v>0</v>
      </c>
      <c r="G15">
        <v>2</v>
      </c>
      <c r="H15">
        <v>0</v>
      </c>
      <c r="I15">
        <v>2</v>
      </c>
      <c r="J15">
        <v>0</v>
      </c>
      <c r="K15">
        <v>13</v>
      </c>
      <c r="L15">
        <v>3</v>
      </c>
      <c r="M15" t="s">
        <v>101</v>
      </c>
      <c r="N15">
        <v>1</v>
      </c>
      <c r="O15">
        <v>1</v>
      </c>
      <c r="P15">
        <v>2</v>
      </c>
      <c r="Q15">
        <v>3</v>
      </c>
      <c r="R15" t="s">
        <v>101</v>
      </c>
      <c r="T15">
        <v>0</v>
      </c>
      <c r="U15">
        <v>0</v>
      </c>
      <c r="V15">
        <v>1</v>
      </c>
      <c r="W15">
        <v>4</v>
      </c>
      <c r="X15">
        <v>2020</v>
      </c>
    </row>
    <row r="16" spans="1:24" x14ac:dyDescent="0.3">
      <c r="A16">
        <v>2021</v>
      </c>
      <c r="B16">
        <v>27</v>
      </c>
      <c r="C16">
        <v>0</v>
      </c>
      <c r="D16">
        <v>0</v>
      </c>
      <c r="E16">
        <v>2</v>
      </c>
      <c r="F16">
        <v>0</v>
      </c>
      <c r="G16">
        <v>2</v>
      </c>
      <c r="H16">
        <v>0</v>
      </c>
      <c r="I16">
        <v>2</v>
      </c>
      <c r="J16">
        <v>0</v>
      </c>
      <c r="K16">
        <v>9</v>
      </c>
      <c r="L16">
        <v>2</v>
      </c>
      <c r="M16" t="s">
        <v>101</v>
      </c>
      <c r="N16">
        <v>0</v>
      </c>
      <c r="O16">
        <v>2</v>
      </c>
      <c r="P16">
        <v>2</v>
      </c>
      <c r="Q16">
        <v>3</v>
      </c>
      <c r="R16">
        <v>0</v>
      </c>
      <c r="T16">
        <v>0</v>
      </c>
      <c r="U16">
        <v>0</v>
      </c>
      <c r="V16">
        <v>1</v>
      </c>
      <c r="W16">
        <v>2</v>
      </c>
      <c r="X16">
        <v>2021</v>
      </c>
    </row>
    <row r="17" spans="1:24" x14ac:dyDescent="0.3">
      <c r="A17">
        <v>2022</v>
      </c>
      <c r="B17">
        <v>22</v>
      </c>
      <c r="C17">
        <v>0</v>
      </c>
      <c r="D17">
        <v>0</v>
      </c>
      <c r="E17">
        <v>2</v>
      </c>
      <c r="F17">
        <v>0</v>
      </c>
      <c r="G17">
        <v>2</v>
      </c>
      <c r="H17">
        <v>0</v>
      </c>
      <c r="I17">
        <v>2</v>
      </c>
      <c r="J17">
        <v>0</v>
      </c>
      <c r="K17">
        <v>9</v>
      </c>
      <c r="L17">
        <v>2</v>
      </c>
      <c r="M17">
        <v>0</v>
      </c>
      <c r="N17">
        <v>0</v>
      </c>
      <c r="O17">
        <v>1</v>
      </c>
      <c r="P17">
        <v>2</v>
      </c>
      <c r="Q17">
        <v>1</v>
      </c>
      <c r="R17">
        <v>0</v>
      </c>
      <c r="T17">
        <v>0</v>
      </c>
      <c r="U17">
        <v>0</v>
      </c>
      <c r="V17">
        <v>1</v>
      </c>
      <c r="W17">
        <v>0</v>
      </c>
      <c r="X17">
        <v>2022</v>
      </c>
    </row>
    <row r="18" spans="1:24" x14ac:dyDescent="0.3">
      <c r="A18">
        <v>2023</v>
      </c>
      <c r="B18">
        <v>35</v>
      </c>
      <c r="C18">
        <v>0</v>
      </c>
      <c r="D18">
        <v>0</v>
      </c>
      <c r="E18">
        <v>2</v>
      </c>
      <c r="F18">
        <v>0</v>
      </c>
      <c r="G18">
        <v>2</v>
      </c>
      <c r="H18">
        <v>0</v>
      </c>
      <c r="I18">
        <v>2</v>
      </c>
      <c r="J18">
        <v>0</v>
      </c>
      <c r="K18">
        <v>12</v>
      </c>
      <c r="L18">
        <v>2</v>
      </c>
      <c r="M18">
        <v>1</v>
      </c>
      <c r="N18">
        <v>0</v>
      </c>
      <c r="O18">
        <v>2</v>
      </c>
      <c r="P18">
        <v>3</v>
      </c>
      <c r="Q18">
        <v>5</v>
      </c>
      <c r="R18">
        <v>0</v>
      </c>
      <c r="S18">
        <v>0</v>
      </c>
      <c r="T18">
        <v>0</v>
      </c>
      <c r="U18">
        <v>0</v>
      </c>
      <c r="V18">
        <v>1</v>
      </c>
      <c r="W18">
        <v>3</v>
      </c>
      <c r="X18">
        <v>2023</v>
      </c>
    </row>
    <row r="19" spans="1:24" x14ac:dyDescent="0.3">
      <c r="A19" t="s">
        <v>184</v>
      </c>
      <c r="X19" t="s">
        <v>33</v>
      </c>
    </row>
    <row r="20" spans="1:24" x14ac:dyDescent="0.3">
      <c r="A20" t="s">
        <v>107</v>
      </c>
    </row>
    <row r="21" spans="1:24" x14ac:dyDescent="0.3">
      <c r="A21" t="s">
        <v>185</v>
      </c>
    </row>
    <row r="22" spans="1:24" x14ac:dyDescent="0.3">
      <c r="A22" t="s">
        <v>32</v>
      </c>
    </row>
  </sheetData>
  <phoneticPr fontId="18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7"/>
  <sheetViews>
    <sheetView workbookViewId="0"/>
  </sheetViews>
  <sheetFormatPr defaultRowHeight="16.5" x14ac:dyDescent="0.3"/>
  <sheetData>
    <row r="1" spans="1:18" x14ac:dyDescent="0.3">
      <c r="A1" t="s">
        <v>186</v>
      </c>
      <c r="G1" t="s">
        <v>187</v>
      </c>
    </row>
    <row r="2" spans="1:18" x14ac:dyDescent="0.3">
      <c r="A2" t="s">
        <v>188</v>
      </c>
      <c r="R2" t="s">
        <v>189</v>
      </c>
    </row>
    <row r="3" spans="1:18" x14ac:dyDescent="0.3">
      <c r="A3" t="s">
        <v>190</v>
      </c>
      <c r="B3" t="s">
        <v>191</v>
      </c>
      <c r="G3" t="s">
        <v>192</v>
      </c>
      <c r="R3" t="s">
        <v>15</v>
      </c>
    </row>
    <row r="4" spans="1:18" x14ac:dyDescent="0.3">
      <c r="B4" t="s">
        <v>193</v>
      </c>
      <c r="C4" t="s">
        <v>194</v>
      </c>
      <c r="D4" t="s">
        <v>195</v>
      </c>
      <c r="E4" t="s">
        <v>196</v>
      </c>
      <c r="F4" t="s">
        <v>197</v>
      </c>
      <c r="G4" t="s">
        <v>193</v>
      </c>
      <c r="H4" t="s">
        <v>198</v>
      </c>
      <c r="I4" t="s">
        <v>199</v>
      </c>
      <c r="J4" t="s">
        <v>200</v>
      </c>
      <c r="K4" t="s">
        <v>201</v>
      </c>
      <c r="L4" t="s">
        <v>202</v>
      </c>
      <c r="M4" t="s">
        <v>203</v>
      </c>
      <c r="N4" t="s">
        <v>204</v>
      </c>
      <c r="O4" t="s">
        <v>205</v>
      </c>
      <c r="P4" t="s">
        <v>206</v>
      </c>
      <c r="Q4" t="s">
        <v>207</v>
      </c>
    </row>
    <row r="5" spans="1:18" x14ac:dyDescent="0.3">
      <c r="D5" t="s">
        <v>208</v>
      </c>
      <c r="F5" t="s">
        <v>20</v>
      </c>
      <c r="H5" t="s">
        <v>209</v>
      </c>
      <c r="I5" t="s">
        <v>210</v>
      </c>
      <c r="K5" t="s">
        <v>211</v>
      </c>
      <c r="L5" t="s">
        <v>212</v>
      </c>
      <c r="M5" t="s">
        <v>213</v>
      </c>
      <c r="N5" t="s">
        <v>214</v>
      </c>
      <c r="O5" t="s">
        <v>20</v>
      </c>
      <c r="P5" t="s">
        <v>20</v>
      </c>
      <c r="Q5" t="s">
        <v>20</v>
      </c>
    </row>
    <row r="6" spans="1:18" x14ac:dyDescent="0.3">
      <c r="B6" t="s">
        <v>215</v>
      </c>
      <c r="C6" t="s">
        <v>216</v>
      </c>
      <c r="D6" t="s">
        <v>217</v>
      </c>
      <c r="E6" t="s">
        <v>218</v>
      </c>
      <c r="F6" t="s">
        <v>219</v>
      </c>
      <c r="G6" t="s">
        <v>215</v>
      </c>
      <c r="J6" t="s">
        <v>220</v>
      </c>
      <c r="K6" t="s">
        <v>221</v>
      </c>
      <c r="L6" t="s">
        <v>222</v>
      </c>
      <c r="M6" t="s">
        <v>223</v>
      </c>
      <c r="N6" t="s">
        <v>224</v>
      </c>
      <c r="O6" t="s">
        <v>225</v>
      </c>
      <c r="P6" t="s">
        <v>226</v>
      </c>
      <c r="Q6" t="s">
        <v>227</v>
      </c>
    </row>
    <row r="7" spans="1:18" x14ac:dyDescent="0.3">
      <c r="A7">
        <v>2014</v>
      </c>
      <c r="B7">
        <v>42</v>
      </c>
      <c r="C7">
        <v>5</v>
      </c>
      <c r="D7">
        <v>6</v>
      </c>
      <c r="E7">
        <v>9</v>
      </c>
      <c r="F7">
        <v>22</v>
      </c>
      <c r="G7">
        <v>172</v>
      </c>
      <c r="H7">
        <v>64</v>
      </c>
      <c r="I7">
        <v>1</v>
      </c>
      <c r="J7">
        <v>0</v>
      </c>
      <c r="K7">
        <v>0</v>
      </c>
      <c r="L7">
        <v>0</v>
      </c>
      <c r="M7">
        <v>4</v>
      </c>
      <c r="N7">
        <v>0</v>
      </c>
      <c r="O7">
        <v>95</v>
      </c>
      <c r="P7">
        <v>0</v>
      </c>
      <c r="Q7">
        <v>8</v>
      </c>
      <c r="R7">
        <v>2014</v>
      </c>
    </row>
    <row r="8" spans="1:18" x14ac:dyDescent="0.3">
      <c r="A8">
        <v>2015</v>
      </c>
      <c r="B8">
        <v>41</v>
      </c>
      <c r="C8">
        <v>1</v>
      </c>
      <c r="D8">
        <v>6</v>
      </c>
      <c r="E8">
        <v>9</v>
      </c>
      <c r="F8">
        <v>25</v>
      </c>
      <c r="G8">
        <v>203</v>
      </c>
      <c r="H8">
        <v>66</v>
      </c>
      <c r="I8">
        <v>0</v>
      </c>
      <c r="J8">
        <v>2</v>
      </c>
      <c r="K8">
        <v>0</v>
      </c>
      <c r="L8">
        <v>0</v>
      </c>
      <c r="M8">
        <v>4</v>
      </c>
      <c r="N8">
        <v>0</v>
      </c>
      <c r="O8">
        <v>120</v>
      </c>
      <c r="P8">
        <v>3</v>
      </c>
      <c r="Q8">
        <v>8</v>
      </c>
      <c r="R8">
        <v>2015</v>
      </c>
    </row>
    <row r="9" spans="1:18" x14ac:dyDescent="0.3">
      <c r="A9">
        <v>2016</v>
      </c>
      <c r="B9">
        <v>38</v>
      </c>
      <c r="C9">
        <v>1</v>
      </c>
      <c r="D9">
        <v>2</v>
      </c>
      <c r="E9">
        <v>9</v>
      </c>
      <c r="F9">
        <v>26</v>
      </c>
      <c r="G9">
        <v>218</v>
      </c>
      <c r="H9">
        <v>65</v>
      </c>
      <c r="I9">
        <v>0</v>
      </c>
      <c r="J9">
        <v>2</v>
      </c>
      <c r="K9">
        <v>1</v>
      </c>
      <c r="L9">
        <v>4</v>
      </c>
      <c r="M9">
        <v>3</v>
      </c>
      <c r="N9">
        <v>0</v>
      </c>
      <c r="O9">
        <v>131</v>
      </c>
      <c r="P9">
        <v>0</v>
      </c>
      <c r="Q9">
        <v>12</v>
      </c>
      <c r="R9">
        <v>2016</v>
      </c>
    </row>
    <row r="10" spans="1:18" x14ac:dyDescent="0.3">
      <c r="A10">
        <v>2017</v>
      </c>
      <c r="B10">
        <v>46</v>
      </c>
      <c r="C10">
        <v>1</v>
      </c>
      <c r="D10">
        <v>6</v>
      </c>
      <c r="E10">
        <v>10</v>
      </c>
      <c r="F10">
        <v>29</v>
      </c>
      <c r="G10">
        <v>210</v>
      </c>
      <c r="H10">
        <v>69</v>
      </c>
      <c r="I10">
        <v>0</v>
      </c>
      <c r="J10">
        <v>1</v>
      </c>
      <c r="K10">
        <v>2</v>
      </c>
      <c r="L10">
        <v>1</v>
      </c>
      <c r="M10">
        <v>0</v>
      </c>
      <c r="N10">
        <v>0</v>
      </c>
      <c r="O10">
        <v>119</v>
      </c>
      <c r="P10">
        <v>8</v>
      </c>
      <c r="Q10">
        <v>10</v>
      </c>
      <c r="R10">
        <v>2017</v>
      </c>
    </row>
    <row r="11" spans="1:18" x14ac:dyDescent="0.3">
      <c r="A11">
        <v>2018</v>
      </c>
      <c r="B11">
        <v>49</v>
      </c>
      <c r="C11">
        <v>1</v>
      </c>
      <c r="D11">
        <v>6</v>
      </c>
      <c r="E11">
        <v>10</v>
      </c>
      <c r="F11">
        <v>32</v>
      </c>
      <c r="G11">
        <v>221</v>
      </c>
      <c r="H11">
        <v>70</v>
      </c>
      <c r="I11">
        <v>2</v>
      </c>
      <c r="J11">
        <v>1</v>
      </c>
      <c r="K11">
        <v>3</v>
      </c>
      <c r="L11">
        <v>1</v>
      </c>
      <c r="M11">
        <v>3</v>
      </c>
      <c r="N11" t="s">
        <v>31</v>
      </c>
      <c r="O11">
        <v>121</v>
      </c>
      <c r="P11">
        <v>11</v>
      </c>
      <c r="Q11">
        <v>9</v>
      </c>
      <c r="R11">
        <v>2018</v>
      </c>
    </row>
    <row r="12" spans="1:18" x14ac:dyDescent="0.3">
      <c r="A12">
        <v>2019</v>
      </c>
      <c r="B12">
        <v>87</v>
      </c>
      <c r="C12">
        <v>1</v>
      </c>
      <c r="D12">
        <v>7</v>
      </c>
      <c r="E12">
        <v>0</v>
      </c>
      <c r="F12">
        <v>79</v>
      </c>
      <c r="G12">
        <v>235</v>
      </c>
      <c r="H12">
        <v>76</v>
      </c>
      <c r="I12">
        <v>0</v>
      </c>
      <c r="J12">
        <v>1</v>
      </c>
      <c r="K12">
        <v>4</v>
      </c>
      <c r="L12">
        <v>1</v>
      </c>
      <c r="M12">
        <v>3</v>
      </c>
      <c r="N12">
        <v>0</v>
      </c>
      <c r="O12">
        <v>123</v>
      </c>
      <c r="P12">
        <v>17</v>
      </c>
      <c r="Q12">
        <v>10</v>
      </c>
      <c r="R12">
        <v>2019</v>
      </c>
    </row>
    <row r="13" spans="1:18" x14ac:dyDescent="0.3">
      <c r="A13">
        <v>2020</v>
      </c>
      <c r="B13">
        <v>83</v>
      </c>
      <c r="C13">
        <v>6</v>
      </c>
      <c r="D13">
        <v>41</v>
      </c>
      <c r="E13">
        <v>0</v>
      </c>
      <c r="F13">
        <v>36</v>
      </c>
      <c r="G13">
        <v>257</v>
      </c>
      <c r="H13">
        <v>83</v>
      </c>
      <c r="I13">
        <v>1</v>
      </c>
      <c r="J13">
        <v>0</v>
      </c>
      <c r="K13">
        <v>7</v>
      </c>
      <c r="L13">
        <v>1</v>
      </c>
      <c r="M13">
        <v>0</v>
      </c>
      <c r="N13">
        <v>0</v>
      </c>
      <c r="O13">
        <v>138</v>
      </c>
      <c r="P13">
        <v>16</v>
      </c>
      <c r="Q13">
        <v>11</v>
      </c>
      <c r="R13">
        <v>2020</v>
      </c>
    </row>
    <row r="14" spans="1:18" x14ac:dyDescent="0.3">
      <c r="A14">
        <v>2021</v>
      </c>
      <c r="B14">
        <v>84</v>
      </c>
      <c r="C14">
        <v>7</v>
      </c>
      <c r="D14" t="s">
        <v>101</v>
      </c>
      <c r="E14" t="s">
        <v>101</v>
      </c>
      <c r="F14">
        <v>3</v>
      </c>
      <c r="G14">
        <f>SUM(H14:Q14)</f>
        <v>470</v>
      </c>
      <c r="H14">
        <v>84</v>
      </c>
      <c r="I14">
        <v>1</v>
      </c>
      <c r="J14">
        <v>0</v>
      </c>
      <c r="K14">
        <v>16</v>
      </c>
      <c r="L14">
        <v>1</v>
      </c>
      <c r="M14">
        <v>3</v>
      </c>
      <c r="N14">
        <v>1</v>
      </c>
      <c r="O14">
        <v>335</v>
      </c>
      <c r="P14">
        <v>18</v>
      </c>
      <c r="Q14">
        <v>11</v>
      </c>
      <c r="R14">
        <v>2021</v>
      </c>
    </row>
    <row r="15" spans="1:18" x14ac:dyDescent="0.3">
      <c r="A15">
        <v>2022</v>
      </c>
      <c r="B15" t="s">
        <v>101</v>
      </c>
      <c r="C15">
        <v>8</v>
      </c>
      <c r="D15" t="s">
        <v>101</v>
      </c>
      <c r="E15" t="s">
        <v>101</v>
      </c>
      <c r="F15">
        <v>36</v>
      </c>
      <c r="G15">
        <v>580</v>
      </c>
      <c r="H15">
        <v>92</v>
      </c>
      <c r="I15" t="s">
        <v>31</v>
      </c>
      <c r="J15" t="s">
        <v>31</v>
      </c>
      <c r="K15">
        <v>21</v>
      </c>
      <c r="L15">
        <v>1</v>
      </c>
      <c r="M15" t="s">
        <v>31</v>
      </c>
      <c r="N15" t="s">
        <v>31</v>
      </c>
      <c r="O15">
        <v>437</v>
      </c>
      <c r="P15">
        <v>19</v>
      </c>
      <c r="Q15">
        <v>10</v>
      </c>
      <c r="R15">
        <v>2022</v>
      </c>
    </row>
    <row r="16" spans="1:18" x14ac:dyDescent="0.3">
      <c r="A16">
        <v>2023</v>
      </c>
      <c r="B16" t="s">
        <v>101</v>
      </c>
      <c r="C16">
        <v>8</v>
      </c>
      <c r="D16" t="s">
        <v>101</v>
      </c>
      <c r="E16" t="s">
        <v>101</v>
      </c>
      <c r="F16">
        <v>34</v>
      </c>
      <c r="G16">
        <v>631</v>
      </c>
      <c r="H16">
        <v>94</v>
      </c>
      <c r="I16">
        <v>0</v>
      </c>
      <c r="J16">
        <v>0</v>
      </c>
      <c r="K16">
        <v>22</v>
      </c>
      <c r="L16">
        <v>0</v>
      </c>
      <c r="M16">
        <v>3</v>
      </c>
      <c r="N16">
        <v>0</v>
      </c>
      <c r="O16">
        <v>477</v>
      </c>
      <c r="P16">
        <v>24</v>
      </c>
      <c r="Q16">
        <v>11</v>
      </c>
      <c r="R16">
        <v>2023</v>
      </c>
    </row>
    <row r="17" spans="1:18" x14ac:dyDescent="0.3">
      <c r="A17" t="s">
        <v>32</v>
      </c>
      <c r="R17" t="s">
        <v>33</v>
      </c>
    </row>
  </sheetData>
  <phoneticPr fontId="18" type="noConversion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"/>
  <sheetViews>
    <sheetView workbookViewId="0"/>
  </sheetViews>
  <sheetFormatPr defaultRowHeight="16.5" x14ac:dyDescent="0.3"/>
  <sheetData>
    <row r="1" spans="1:27" x14ac:dyDescent="0.3">
      <c r="A1" t="s">
        <v>228</v>
      </c>
      <c r="G1" t="s">
        <v>229</v>
      </c>
      <c r="N1" t="s">
        <v>230</v>
      </c>
      <c r="S1" t="s">
        <v>231</v>
      </c>
    </row>
    <row r="2" spans="1:27" x14ac:dyDescent="0.3">
      <c r="A2" t="s">
        <v>188</v>
      </c>
      <c r="M2" t="s">
        <v>189</v>
      </c>
      <c r="N2" t="s">
        <v>188</v>
      </c>
      <c r="P2">
        <v>449</v>
      </c>
      <c r="S2" t="s">
        <v>232</v>
      </c>
      <c r="AA2" t="s">
        <v>189</v>
      </c>
    </row>
    <row r="3" spans="1:27" x14ac:dyDescent="0.3">
      <c r="A3" t="s">
        <v>190</v>
      </c>
      <c r="B3" t="s">
        <v>233</v>
      </c>
      <c r="C3" t="s">
        <v>234</v>
      </c>
      <c r="G3" t="s">
        <v>235</v>
      </c>
      <c r="L3" t="s">
        <v>236</v>
      </c>
      <c r="M3" t="s">
        <v>15</v>
      </c>
      <c r="N3" t="s">
        <v>190</v>
      </c>
      <c r="O3" t="s">
        <v>237</v>
      </c>
      <c r="S3" t="s">
        <v>238</v>
      </c>
      <c r="X3" t="s">
        <v>239</v>
      </c>
      <c r="AA3" t="s">
        <v>15</v>
      </c>
    </row>
    <row r="4" spans="1:27" x14ac:dyDescent="0.3">
      <c r="B4" t="s">
        <v>240</v>
      </c>
      <c r="C4" t="s">
        <v>193</v>
      </c>
      <c r="D4" t="s">
        <v>241</v>
      </c>
      <c r="G4" t="s">
        <v>242</v>
      </c>
      <c r="H4" t="s">
        <v>243</v>
      </c>
      <c r="I4" t="s">
        <v>244</v>
      </c>
      <c r="J4" t="s">
        <v>245</v>
      </c>
      <c r="K4" t="s">
        <v>246</v>
      </c>
      <c r="L4" t="s">
        <v>247</v>
      </c>
      <c r="O4" t="s">
        <v>248</v>
      </c>
      <c r="P4" t="s">
        <v>249</v>
      </c>
      <c r="Q4" t="s">
        <v>250</v>
      </c>
      <c r="R4" t="s">
        <v>251</v>
      </c>
      <c r="S4" t="s">
        <v>252</v>
      </c>
      <c r="T4" t="s">
        <v>253</v>
      </c>
      <c r="U4" t="s">
        <v>254</v>
      </c>
      <c r="V4" t="s">
        <v>255</v>
      </c>
      <c r="W4" t="s">
        <v>256</v>
      </c>
      <c r="X4" t="s">
        <v>252</v>
      </c>
      <c r="Y4" t="s">
        <v>257</v>
      </c>
      <c r="Z4" t="s">
        <v>258</v>
      </c>
    </row>
    <row r="5" spans="1:27" x14ac:dyDescent="0.3">
      <c r="B5" t="s">
        <v>259</v>
      </c>
      <c r="C5" t="s">
        <v>260</v>
      </c>
      <c r="D5" t="s">
        <v>261</v>
      </c>
      <c r="E5" t="s">
        <v>262</v>
      </c>
      <c r="F5" t="s">
        <v>263</v>
      </c>
      <c r="G5" t="s">
        <v>264</v>
      </c>
      <c r="H5" t="s">
        <v>265</v>
      </c>
      <c r="I5" t="s">
        <v>266</v>
      </c>
      <c r="J5" t="s">
        <v>267</v>
      </c>
      <c r="K5" t="s">
        <v>268</v>
      </c>
      <c r="L5" t="s">
        <v>269</v>
      </c>
      <c r="O5" t="s">
        <v>270</v>
      </c>
      <c r="P5" t="s">
        <v>271</v>
      </c>
      <c r="Q5" t="s">
        <v>272</v>
      </c>
      <c r="R5" t="s">
        <v>273</v>
      </c>
      <c r="S5" t="s">
        <v>274</v>
      </c>
      <c r="U5" t="s">
        <v>275</v>
      </c>
      <c r="V5" t="s">
        <v>273</v>
      </c>
      <c r="W5" t="s">
        <v>276</v>
      </c>
      <c r="X5" t="s">
        <v>277</v>
      </c>
    </row>
    <row r="6" spans="1:27" x14ac:dyDescent="0.3">
      <c r="B6" t="s">
        <v>16</v>
      </c>
      <c r="E6" t="s">
        <v>278</v>
      </c>
      <c r="F6" t="s">
        <v>141</v>
      </c>
      <c r="G6" t="s">
        <v>279</v>
      </c>
      <c r="I6" t="s">
        <v>280</v>
      </c>
      <c r="J6" t="s">
        <v>281</v>
      </c>
      <c r="K6" t="s">
        <v>282</v>
      </c>
      <c r="L6" t="s">
        <v>283</v>
      </c>
      <c r="P6" t="s">
        <v>284</v>
      </c>
      <c r="Q6" t="s">
        <v>285</v>
      </c>
      <c r="R6" t="s">
        <v>286</v>
      </c>
      <c r="T6" t="s">
        <v>287</v>
      </c>
      <c r="U6" t="s">
        <v>288</v>
      </c>
      <c r="V6" t="s">
        <v>289</v>
      </c>
      <c r="W6" t="s">
        <v>99</v>
      </c>
    </row>
    <row r="7" spans="1:27" x14ac:dyDescent="0.3">
      <c r="A7">
        <v>2014</v>
      </c>
      <c r="B7">
        <f t="shared" ref="B7:B13" si="0">SUM(C7+L7+O7+S7+X7)</f>
        <v>4890</v>
      </c>
      <c r="C7">
        <f>SUM(D7+G7+H7+I7+J7+K7)</f>
        <v>3405</v>
      </c>
      <c r="D7">
        <v>269</v>
      </c>
      <c r="E7">
        <v>35</v>
      </c>
      <c r="F7">
        <v>234</v>
      </c>
      <c r="G7">
        <v>2946</v>
      </c>
      <c r="H7">
        <v>58</v>
      </c>
      <c r="I7">
        <v>43</v>
      </c>
      <c r="J7">
        <v>56</v>
      </c>
      <c r="K7">
        <v>33</v>
      </c>
      <c r="L7">
        <v>191</v>
      </c>
      <c r="M7">
        <v>2014</v>
      </c>
      <c r="N7">
        <v>2014</v>
      </c>
      <c r="O7">
        <f>SUM(P7:R7)</f>
        <v>459</v>
      </c>
      <c r="P7">
        <v>177</v>
      </c>
      <c r="Q7">
        <v>279</v>
      </c>
      <c r="R7">
        <v>3</v>
      </c>
      <c r="S7">
        <f>SUM(T7:W7)</f>
        <v>522</v>
      </c>
      <c r="T7">
        <v>17</v>
      </c>
      <c r="U7">
        <v>444</v>
      </c>
      <c r="V7">
        <v>4</v>
      </c>
      <c r="W7">
        <v>57</v>
      </c>
      <c r="X7">
        <v>313</v>
      </c>
      <c r="Y7">
        <v>1</v>
      </c>
      <c r="Z7">
        <v>312</v>
      </c>
      <c r="AA7">
        <v>2014</v>
      </c>
    </row>
    <row r="8" spans="1:27" x14ac:dyDescent="0.3">
      <c r="A8">
        <v>2015</v>
      </c>
      <c r="B8">
        <f t="shared" si="0"/>
        <v>5010</v>
      </c>
      <c r="C8">
        <f>SUM(D8+G8+H8+I8+J8+K8)</f>
        <v>3475</v>
      </c>
      <c r="D8">
        <v>301</v>
      </c>
      <c r="E8">
        <v>32</v>
      </c>
      <c r="F8">
        <v>269</v>
      </c>
      <c r="G8">
        <v>2987</v>
      </c>
      <c r="H8">
        <v>57</v>
      </c>
      <c r="I8">
        <v>40</v>
      </c>
      <c r="J8">
        <v>58</v>
      </c>
      <c r="K8">
        <v>32</v>
      </c>
      <c r="L8">
        <v>196</v>
      </c>
      <c r="M8">
        <v>2015</v>
      </c>
      <c r="N8">
        <v>2015</v>
      </c>
      <c r="O8">
        <f>SUM(P8:R8)</f>
        <v>478</v>
      </c>
      <c r="P8">
        <v>187</v>
      </c>
      <c r="Q8">
        <v>287</v>
      </c>
      <c r="R8">
        <v>4</v>
      </c>
      <c r="S8">
        <f>SUM(T8:W8)</f>
        <v>539</v>
      </c>
      <c r="T8">
        <v>16</v>
      </c>
      <c r="U8">
        <v>458</v>
      </c>
      <c r="V8">
        <v>5</v>
      </c>
      <c r="W8">
        <v>60</v>
      </c>
      <c r="X8">
        <v>322</v>
      </c>
      <c r="Y8">
        <v>2</v>
      </c>
      <c r="Z8">
        <v>320</v>
      </c>
      <c r="AA8">
        <v>2015</v>
      </c>
    </row>
    <row r="9" spans="1:27" x14ac:dyDescent="0.3">
      <c r="A9">
        <v>2016</v>
      </c>
      <c r="B9">
        <f t="shared" si="0"/>
        <v>5073</v>
      </c>
      <c r="C9">
        <f>SUM(D9+G9+H9+I9+J9+K9)</f>
        <v>3614</v>
      </c>
      <c r="D9">
        <v>391</v>
      </c>
      <c r="E9">
        <v>30</v>
      </c>
      <c r="F9">
        <v>361</v>
      </c>
      <c r="G9">
        <v>3029</v>
      </c>
      <c r="H9">
        <v>60</v>
      </c>
      <c r="I9">
        <v>40</v>
      </c>
      <c r="J9">
        <v>60</v>
      </c>
      <c r="K9">
        <v>34</v>
      </c>
      <c r="L9">
        <v>203</v>
      </c>
      <c r="M9">
        <v>2016</v>
      </c>
      <c r="N9">
        <v>2016</v>
      </c>
      <c r="O9">
        <f>SUM(P9:R9)</f>
        <v>476</v>
      </c>
      <c r="P9">
        <v>182</v>
      </c>
      <c r="Q9">
        <v>290</v>
      </c>
      <c r="R9">
        <v>4</v>
      </c>
      <c r="S9">
        <f>SUM(T9:W9)</f>
        <v>442</v>
      </c>
      <c r="T9">
        <v>16</v>
      </c>
      <c r="U9">
        <v>357</v>
      </c>
      <c r="V9">
        <v>5</v>
      </c>
      <c r="W9">
        <v>64</v>
      </c>
      <c r="X9">
        <v>338</v>
      </c>
      <c r="Y9">
        <v>2</v>
      </c>
      <c r="Z9">
        <v>336</v>
      </c>
      <c r="AA9">
        <v>2016</v>
      </c>
    </row>
    <row r="10" spans="1:27" x14ac:dyDescent="0.3">
      <c r="A10">
        <v>2017</v>
      </c>
      <c r="B10">
        <f t="shared" si="0"/>
        <v>5142</v>
      </c>
      <c r="C10">
        <v>3606</v>
      </c>
      <c r="D10">
        <v>454</v>
      </c>
      <c r="E10">
        <v>23</v>
      </c>
      <c r="F10">
        <v>431</v>
      </c>
      <c r="G10">
        <v>2959</v>
      </c>
      <c r="H10">
        <v>63</v>
      </c>
      <c r="I10">
        <v>40</v>
      </c>
      <c r="J10">
        <v>58</v>
      </c>
      <c r="K10">
        <v>32</v>
      </c>
      <c r="L10">
        <v>211</v>
      </c>
      <c r="M10">
        <v>2017</v>
      </c>
      <c r="N10">
        <v>2017</v>
      </c>
      <c r="O10">
        <f>SUM(P10+Q10+R10)</f>
        <v>521</v>
      </c>
      <c r="P10">
        <v>200</v>
      </c>
      <c r="Q10">
        <v>317</v>
      </c>
      <c r="R10">
        <v>4</v>
      </c>
      <c r="S10">
        <v>479</v>
      </c>
      <c r="T10">
        <v>16</v>
      </c>
      <c r="U10">
        <v>391</v>
      </c>
      <c r="V10">
        <v>5</v>
      </c>
      <c r="W10">
        <v>67</v>
      </c>
      <c r="X10">
        <v>325</v>
      </c>
      <c r="Y10">
        <v>2</v>
      </c>
      <c r="Z10">
        <v>323</v>
      </c>
      <c r="AA10">
        <v>2017</v>
      </c>
    </row>
    <row r="11" spans="1:27" x14ac:dyDescent="0.3">
      <c r="A11">
        <v>2018</v>
      </c>
      <c r="B11">
        <f t="shared" si="0"/>
        <v>5768</v>
      </c>
      <c r="C11">
        <v>3993</v>
      </c>
      <c r="D11">
        <v>623</v>
      </c>
      <c r="G11">
        <v>3136</v>
      </c>
      <c r="H11">
        <v>67</v>
      </c>
      <c r="I11">
        <v>46</v>
      </c>
      <c r="J11">
        <v>82</v>
      </c>
      <c r="K11">
        <v>39</v>
      </c>
      <c r="L11">
        <v>225</v>
      </c>
      <c r="M11">
        <v>2018</v>
      </c>
      <c r="N11">
        <v>2018</v>
      </c>
      <c r="O11">
        <v>584</v>
      </c>
      <c r="P11">
        <v>223</v>
      </c>
      <c r="Q11">
        <v>359</v>
      </c>
      <c r="R11">
        <v>2</v>
      </c>
      <c r="S11">
        <v>635</v>
      </c>
      <c r="T11">
        <v>550</v>
      </c>
      <c r="U11">
        <v>4</v>
      </c>
      <c r="V11">
        <v>14</v>
      </c>
      <c r="W11">
        <v>67</v>
      </c>
      <c r="X11">
        <v>331</v>
      </c>
      <c r="Y11">
        <v>2</v>
      </c>
      <c r="Z11">
        <v>329</v>
      </c>
      <c r="AA11">
        <v>2018</v>
      </c>
    </row>
    <row r="12" spans="1:27" x14ac:dyDescent="0.3">
      <c r="A12">
        <v>2019</v>
      </c>
      <c r="B12">
        <f t="shared" si="0"/>
        <v>5772</v>
      </c>
      <c r="C12">
        <v>3984</v>
      </c>
      <c r="D12">
        <v>621</v>
      </c>
      <c r="G12">
        <v>3134</v>
      </c>
      <c r="H12">
        <v>62</v>
      </c>
      <c r="I12">
        <v>46</v>
      </c>
      <c r="J12">
        <v>83</v>
      </c>
      <c r="K12">
        <v>38</v>
      </c>
      <c r="L12">
        <v>221</v>
      </c>
      <c r="M12">
        <v>2019</v>
      </c>
      <c r="N12">
        <v>2019</v>
      </c>
      <c r="O12">
        <v>580</v>
      </c>
      <c r="P12">
        <v>223</v>
      </c>
      <c r="Q12">
        <v>355</v>
      </c>
      <c r="R12">
        <v>2</v>
      </c>
      <c r="S12">
        <v>662</v>
      </c>
      <c r="T12">
        <v>578</v>
      </c>
      <c r="U12">
        <v>2</v>
      </c>
      <c r="V12">
        <v>14</v>
      </c>
      <c r="W12">
        <v>68</v>
      </c>
      <c r="X12">
        <v>325</v>
      </c>
      <c r="Y12">
        <v>3</v>
      </c>
      <c r="Z12">
        <v>322</v>
      </c>
      <c r="AA12">
        <v>2019</v>
      </c>
    </row>
    <row r="13" spans="1:27" x14ac:dyDescent="0.3">
      <c r="A13">
        <v>2020</v>
      </c>
      <c r="B13">
        <f t="shared" si="0"/>
        <v>6235</v>
      </c>
      <c r="C13">
        <v>4298</v>
      </c>
      <c r="D13">
        <v>762</v>
      </c>
      <c r="G13">
        <v>3303</v>
      </c>
      <c r="H13">
        <v>62</v>
      </c>
      <c r="I13">
        <v>41</v>
      </c>
      <c r="J13">
        <v>84</v>
      </c>
      <c r="K13">
        <v>46</v>
      </c>
      <c r="L13">
        <v>230</v>
      </c>
      <c r="M13">
        <v>2020</v>
      </c>
      <c r="N13">
        <v>2020</v>
      </c>
      <c r="O13">
        <f>SUM(P13:R13)</f>
        <v>669</v>
      </c>
      <c r="P13">
        <v>226</v>
      </c>
      <c r="Q13">
        <v>438</v>
      </c>
      <c r="R13">
        <v>5</v>
      </c>
      <c r="S13">
        <v>582</v>
      </c>
      <c r="T13">
        <v>499</v>
      </c>
      <c r="U13">
        <v>4</v>
      </c>
      <c r="V13">
        <v>12</v>
      </c>
      <c r="W13">
        <v>67</v>
      </c>
      <c r="X13">
        <v>456</v>
      </c>
      <c r="Y13">
        <v>2</v>
      </c>
      <c r="Z13">
        <v>454</v>
      </c>
      <c r="AA13">
        <v>2020</v>
      </c>
    </row>
    <row r="14" spans="1:27" x14ac:dyDescent="0.3">
      <c r="A14">
        <v>2021</v>
      </c>
      <c r="B14">
        <v>6128</v>
      </c>
      <c r="C14">
        <v>4179</v>
      </c>
      <c r="D14">
        <v>770</v>
      </c>
      <c r="G14">
        <v>3181</v>
      </c>
      <c r="H14">
        <v>61</v>
      </c>
      <c r="I14">
        <v>39</v>
      </c>
      <c r="J14">
        <v>83</v>
      </c>
      <c r="K14">
        <v>45</v>
      </c>
      <c r="L14">
        <v>216</v>
      </c>
      <c r="M14">
        <v>2021</v>
      </c>
      <c r="N14">
        <v>2021</v>
      </c>
      <c r="O14">
        <f>SUM(P14:R14)</f>
        <v>690</v>
      </c>
      <c r="P14">
        <v>229</v>
      </c>
      <c r="Q14">
        <v>456</v>
      </c>
      <c r="R14">
        <v>5</v>
      </c>
      <c r="S14">
        <f>SUM(T14:W14)</f>
        <v>590</v>
      </c>
      <c r="T14">
        <v>511</v>
      </c>
      <c r="U14">
        <v>0</v>
      </c>
      <c r="V14">
        <v>12</v>
      </c>
      <c r="W14">
        <v>67</v>
      </c>
      <c r="X14">
        <f>SUM(Y14:Z14)</f>
        <v>453</v>
      </c>
      <c r="Y14">
        <v>3</v>
      </c>
      <c r="Z14">
        <v>450</v>
      </c>
      <c r="AA14">
        <v>2021</v>
      </c>
    </row>
    <row r="15" spans="1:27" x14ac:dyDescent="0.3">
      <c r="A15">
        <v>2022</v>
      </c>
      <c r="B15">
        <v>6640</v>
      </c>
      <c r="C15">
        <v>4474</v>
      </c>
      <c r="D15">
        <v>855</v>
      </c>
      <c r="G15">
        <v>3374</v>
      </c>
      <c r="H15">
        <v>62</v>
      </c>
      <c r="I15">
        <v>40</v>
      </c>
      <c r="J15">
        <v>88</v>
      </c>
      <c r="K15">
        <v>55</v>
      </c>
      <c r="L15">
        <v>224</v>
      </c>
      <c r="M15">
        <v>2022</v>
      </c>
      <c r="N15">
        <v>2022</v>
      </c>
      <c r="O15">
        <v>708</v>
      </c>
      <c r="P15">
        <v>233</v>
      </c>
      <c r="Q15">
        <v>470</v>
      </c>
      <c r="R15">
        <v>5</v>
      </c>
      <c r="S15">
        <v>615</v>
      </c>
      <c r="T15">
        <v>532</v>
      </c>
      <c r="U15">
        <v>4</v>
      </c>
      <c r="V15">
        <v>9</v>
      </c>
      <c r="W15">
        <v>70</v>
      </c>
      <c r="X15">
        <v>619</v>
      </c>
      <c r="Y15">
        <v>3</v>
      </c>
      <c r="Z15">
        <v>616</v>
      </c>
      <c r="AA15">
        <v>2022</v>
      </c>
    </row>
    <row r="16" spans="1:27" x14ac:dyDescent="0.3">
      <c r="A16">
        <v>2023</v>
      </c>
      <c r="B16">
        <v>6150</v>
      </c>
      <c r="C16">
        <v>4544</v>
      </c>
      <c r="D16">
        <v>923</v>
      </c>
      <c r="G16">
        <v>3367</v>
      </c>
      <c r="H16">
        <v>64</v>
      </c>
      <c r="I16">
        <v>41</v>
      </c>
      <c r="J16">
        <v>94</v>
      </c>
      <c r="K16">
        <v>55</v>
      </c>
      <c r="L16">
        <v>249</v>
      </c>
      <c r="M16">
        <v>2023</v>
      </c>
      <c r="N16">
        <v>2023</v>
      </c>
      <c r="O16">
        <v>718</v>
      </c>
      <c r="P16">
        <v>230</v>
      </c>
      <c r="Q16">
        <v>484</v>
      </c>
      <c r="R16">
        <v>4</v>
      </c>
      <c r="S16">
        <v>639</v>
      </c>
      <c r="T16">
        <v>557</v>
      </c>
      <c r="U16">
        <v>4</v>
      </c>
      <c r="V16">
        <v>8</v>
      </c>
      <c r="W16">
        <v>70</v>
      </c>
      <c r="X16">
        <v>754</v>
      </c>
      <c r="Y16">
        <v>0</v>
      </c>
      <c r="Z16">
        <v>754</v>
      </c>
      <c r="AA16">
        <v>2023</v>
      </c>
    </row>
    <row r="17" spans="1:27" x14ac:dyDescent="0.3">
      <c r="A17" t="s">
        <v>32</v>
      </c>
      <c r="M17" t="s">
        <v>33</v>
      </c>
      <c r="N17" t="s">
        <v>32</v>
      </c>
      <c r="AA17" t="s">
        <v>33</v>
      </c>
    </row>
  </sheetData>
  <phoneticPr fontId="18" type="noConversion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workbookViewId="0"/>
  </sheetViews>
  <sheetFormatPr defaultRowHeight="16.5" x14ac:dyDescent="0.3"/>
  <sheetData>
    <row r="2" spans="1:11" x14ac:dyDescent="0.3">
      <c r="A2" t="s">
        <v>290</v>
      </c>
      <c r="G2" t="s">
        <v>291</v>
      </c>
    </row>
    <row r="3" spans="1:11" x14ac:dyDescent="0.3">
      <c r="A3" t="s">
        <v>188</v>
      </c>
      <c r="K3" t="s">
        <v>292</v>
      </c>
    </row>
    <row r="4" spans="1:11" x14ac:dyDescent="0.3">
      <c r="B4" t="s">
        <v>293</v>
      </c>
      <c r="C4" t="s">
        <v>294</v>
      </c>
      <c r="F4" t="s">
        <v>295</v>
      </c>
      <c r="G4" t="s">
        <v>296</v>
      </c>
      <c r="H4" t="s">
        <v>297</v>
      </c>
      <c r="I4" t="s">
        <v>298</v>
      </c>
      <c r="J4" t="s">
        <v>299</v>
      </c>
    </row>
    <row r="5" spans="1:11" x14ac:dyDescent="0.3">
      <c r="A5" t="s">
        <v>40</v>
      </c>
      <c r="C5" t="s">
        <v>300</v>
      </c>
      <c r="K5" t="s">
        <v>66</v>
      </c>
    </row>
    <row r="6" spans="1:11" x14ac:dyDescent="0.3">
      <c r="C6" t="s">
        <v>252</v>
      </c>
      <c r="D6" t="s">
        <v>59</v>
      </c>
      <c r="E6" t="s">
        <v>301</v>
      </c>
      <c r="F6" t="s">
        <v>302</v>
      </c>
      <c r="G6" t="s">
        <v>303</v>
      </c>
      <c r="H6" t="s">
        <v>304</v>
      </c>
      <c r="I6" t="s">
        <v>305</v>
      </c>
      <c r="J6" t="s">
        <v>306</v>
      </c>
    </row>
    <row r="7" spans="1:11" x14ac:dyDescent="0.3">
      <c r="B7" t="s">
        <v>16</v>
      </c>
      <c r="C7" t="s">
        <v>307</v>
      </c>
      <c r="D7" t="s">
        <v>308</v>
      </c>
      <c r="E7" t="s">
        <v>309</v>
      </c>
      <c r="F7" t="s">
        <v>310</v>
      </c>
      <c r="G7" t="s">
        <v>310</v>
      </c>
      <c r="H7" t="s">
        <v>310</v>
      </c>
      <c r="I7" t="s">
        <v>310</v>
      </c>
      <c r="J7" t="s">
        <v>311</v>
      </c>
    </row>
    <row r="8" spans="1:11" x14ac:dyDescent="0.3">
      <c r="A8">
        <v>2015</v>
      </c>
      <c r="B8">
        <f t="shared" ref="B8:B13" si="0">SUM(C8,F8:J8)</f>
        <v>836</v>
      </c>
      <c r="C8">
        <v>162</v>
      </c>
      <c r="D8">
        <v>162</v>
      </c>
      <c r="E8" t="s">
        <v>101</v>
      </c>
      <c r="F8">
        <v>27</v>
      </c>
      <c r="G8">
        <v>63</v>
      </c>
      <c r="H8">
        <v>420</v>
      </c>
      <c r="I8">
        <v>98</v>
      </c>
      <c r="J8">
        <v>66</v>
      </c>
      <c r="K8">
        <v>2015</v>
      </c>
    </row>
    <row r="9" spans="1:11" x14ac:dyDescent="0.3">
      <c r="A9">
        <v>2016</v>
      </c>
      <c r="B9">
        <f t="shared" si="0"/>
        <v>1020</v>
      </c>
      <c r="C9">
        <v>160</v>
      </c>
      <c r="D9">
        <v>160</v>
      </c>
      <c r="E9" t="s">
        <v>101</v>
      </c>
      <c r="F9">
        <v>18</v>
      </c>
      <c r="G9">
        <v>60</v>
      </c>
      <c r="H9">
        <v>621</v>
      </c>
      <c r="I9">
        <v>96</v>
      </c>
      <c r="J9">
        <v>65</v>
      </c>
      <c r="K9">
        <v>2016</v>
      </c>
    </row>
    <row r="10" spans="1:11" x14ac:dyDescent="0.3">
      <c r="A10">
        <v>2017</v>
      </c>
      <c r="B10">
        <f t="shared" si="0"/>
        <v>875</v>
      </c>
      <c r="C10">
        <v>158</v>
      </c>
      <c r="D10">
        <v>158</v>
      </c>
      <c r="E10" t="s">
        <v>101</v>
      </c>
      <c r="F10">
        <v>18</v>
      </c>
      <c r="G10">
        <v>64</v>
      </c>
      <c r="H10">
        <v>476</v>
      </c>
      <c r="I10">
        <v>95</v>
      </c>
      <c r="J10">
        <v>64</v>
      </c>
      <c r="K10">
        <v>2017</v>
      </c>
    </row>
    <row r="11" spans="1:11" x14ac:dyDescent="0.3">
      <c r="A11">
        <v>2018</v>
      </c>
      <c r="B11">
        <f t="shared" si="0"/>
        <v>904</v>
      </c>
      <c r="C11">
        <v>127</v>
      </c>
      <c r="D11">
        <v>127</v>
      </c>
      <c r="F11">
        <v>19</v>
      </c>
      <c r="G11">
        <v>57</v>
      </c>
      <c r="H11">
        <v>541</v>
      </c>
      <c r="I11">
        <v>92</v>
      </c>
      <c r="J11">
        <v>68</v>
      </c>
      <c r="K11">
        <v>2018</v>
      </c>
    </row>
    <row r="12" spans="1:11" x14ac:dyDescent="0.3">
      <c r="A12">
        <v>2019</v>
      </c>
      <c r="B12">
        <f t="shared" si="0"/>
        <v>902</v>
      </c>
      <c r="C12">
        <v>127</v>
      </c>
      <c r="D12">
        <v>121</v>
      </c>
      <c r="E12">
        <v>6</v>
      </c>
      <c r="F12">
        <v>19</v>
      </c>
      <c r="G12">
        <v>57</v>
      </c>
      <c r="H12">
        <v>544</v>
      </c>
      <c r="I12">
        <v>91</v>
      </c>
      <c r="J12">
        <v>64</v>
      </c>
      <c r="K12">
        <v>2019</v>
      </c>
    </row>
    <row r="13" spans="1:11" x14ac:dyDescent="0.3">
      <c r="A13">
        <v>2020</v>
      </c>
      <c r="B13">
        <f t="shared" si="0"/>
        <v>993</v>
      </c>
      <c r="C13">
        <v>125</v>
      </c>
      <c r="D13">
        <v>119</v>
      </c>
      <c r="E13">
        <v>6</v>
      </c>
      <c r="F13">
        <v>19</v>
      </c>
      <c r="G13">
        <v>62</v>
      </c>
      <c r="H13">
        <v>629</v>
      </c>
      <c r="I13">
        <v>90</v>
      </c>
      <c r="J13">
        <v>68</v>
      </c>
      <c r="K13">
        <v>2020</v>
      </c>
    </row>
    <row r="14" spans="1:11" x14ac:dyDescent="0.3">
      <c r="A14">
        <v>2021</v>
      </c>
      <c r="B14">
        <f>SUM(C14,F14,G14,H14,I14,J14)</f>
        <v>1035</v>
      </c>
      <c r="C14">
        <f>D14+E14</f>
        <v>124</v>
      </c>
      <c r="D14">
        <v>118</v>
      </c>
      <c r="E14">
        <v>6</v>
      </c>
      <c r="F14">
        <v>19</v>
      </c>
      <c r="G14">
        <v>58</v>
      </c>
      <c r="H14">
        <v>671</v>
      </c>
      <c r="I14">
        <v>89</v>
      </c>
      <c r="J14">
        <v>74</v>
      </c>
      <c r="K14">
        <v>2021</v>
      </c>
    </row>
    <row r="15" spans="1:11" x14ac:dyDescent="0.3">
      <c r="A15">
        <v>2022</v>
      </c>
      <c r="B15">
        <v>1119</v>
      </c>
      <c r="C15">
        <v>126</v>
      </c>
      <c r="D15">
        <v>120</v>
      </c>
      <c r="E15">
        <v>6</v>
      </c>
      <c r="F15">
        <v>19</v>
      </c>
      <c r="G15">
        <v>63</v>
      </c>
      <c r="H15">
        <v>743</v>
      </c>
      <c r="I15">
        <v>89</v>
      </c>
      <c r="J15">
        <v>79</v>
      </c>
      <c r="K15">
        <v>2022</v>
      </c>
    </row>
    <row r="16" spans="1:11" x14ac:dyDescent="0.3">
      <c r="A16">
        <v>2023</v>
      </c>
      <c r="B16">
        <v>1205</v>
      </c>
      <c r="C16">
        <v>126</v>
      </c>
      <c r="D16">
        <v>117</v>
      </c>
      <c r="E16">
        <v>9</v>
      </c>
      <c r="F16">
        <v>19</v>
      </c>
      <c r="G16">
        <v>60</v>
      </c>
      <c r="H16">
        <v>833</v>
      </c>
      <c r="I16">
        <v>84</v>
      </c>
      <c r="J16">
        <v>83</v>
      </c>
      <c r="K16">
        <v>2023</v>
      </c>
    </row>
    <row r="17" spans="1:11" x14ac:dyDescent="0.3">
      <c r="A17" t="s">
        <v>312</v>
      </c>
    </row>
    <row r="18" spans="1:11" x14ac:dyDescent="0.3">
      <c r="A18" t="s">
        <v>313</v>
      </c>
    </row>
    <row r="19" spans="1:11" x14ac:dyDescent="0.3">
      <c r="A19" t="s">
        <v>314</v>
      </c>
    </row>
    <row r="20" spans="1:11" x14ac:dyDescent="0.3">
      <c r="A20" t="s">
        <v>32</v>
      </c>
      <c r="K20" t="s">
        <v>33</v>
      </c>
    </row>
  </sheetData>
  <phoneticPr fontId="18" type="noConversion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18"/>
  <sheetViews>
    <sheetView workbookViewId="0"/>
  </sheetViews>
  <sheetFormatPr defaultRowHeight="16.5" x14ac:dyDescent="0.3"/>
  <sheetData>
    <row r="2" spans="1:12" x14ac:dyDescent="0.3">
      <c r="A2" t="s">
        <v>315</v>
      </c>
      <c r="G2" t="s">
        <v>316</v>
      </c>
    </row>
    <row r="3" spans="1:12" x14ac:dyDescent="0.3">
      <c r="A3" t="s">
        <v>2</v>
      </c>
      <c r="L3" t="s">
        <v>39</v>
      </c>
    </row>
    <row r="4" spans="1:12" x14ac:dyDescent="0.3">
      <c r="A4" t="s">
        <v>190</v>
      </c>
      <c r="B4" t="s">
        <v>317</v>
      </c>
      <c r="C4" t="s">
        <v>318</v>
      </c>
      <c r="D4" t="s">
        <v>319</v>
      </c>
      <c r="E4" t="s">
        <v>320</v>
      </c>
      <c r="F4" t="s">
        <v>321</v>
      </c>
      <c r="G4" t="s">
        <v>322</v>
      </c>
      <c r="H4" t="s">
        <v>323</v>
      </c>
      <c r="I4" t="s">
        <v>324</v>
      </c>
      <c r="J4" t="s">
        <v>325</v>
      </c>
      <c r="K4" t="s">
        <v>326</v>
      </c>
      <c r="L4" t="s">
        <v>66</v>
      </c>
    </row>
    <row r="5" spans="1:12" x14ac:dyDescent="0.3">
      <c r="B5" t="s">
        <v>327</v>
      </c>
      <c r="C5" t="s">
        <v>328</v>
      </c>
      <c r="D5" t="s">
        <v>329</v>
      </c>
      <c r="E5" t="s">
        <v>330</v>
      </c>
      <c r="F5" t="s">
        <v>331</v>
      </c>
      <c r="G5" t="s">
        <v>332</v>
      </c>
      <c r="H5" t="s">
        <v>333</v>
      </c>
      <c r="I5" t="s">
        <v>334</v>
      </c>
      <c r="J5" t="s">
        <v>335</v>
      </c>
      <c r="K5" t="s">
        <v>99</v>
      </c>
    </row>
    <row r="6" spans="1:12" x14ac:dyDescent="0.3">
      <c r="A6">
        <v>2014</v>
      </c>
      <c r="B6">
        <v>916</v>
      </c>
      <c r="C6">
        <v>5107</v>
      </c>
      <c r="D6">
        <v>8079</v>
      </c>
      <c r="E6">
        <v>4150</v>
      </c>
      <c r="F6">
        <v>7165</v>
      </c>
      <c r="G6" t="s">
        <v>101</v>
      </c>
      <c r="H6">
        <v>4329</v>
      </c>
      <c r="I6">
        <v>1945</v>
      </c>
      <c r="J6">
        <v>8801</v>
      </c>
      <c r="K6">
        <v>36288</v>
      </c>
      <c r="L6">
        <v>2014</v>
      </c>
    </row>
    <row r="7" spans="1:12" x14ac:dyDescent="0.3">
      <c r="A7">
        <v>2015</v>
      </c>
      <c r="B7">
        <v>575</v>
      </c>
      <c r="C7">
        <v>5158</v>
      </c>
      <c r="D7">
        <v>7492</v>
      </c>
      <c r="E7">
        <v>3497</v>
      </c>
      <c r="F7">
        <v>7034</v>
      </c>
      <c r="G7" t="s">
        <v>101</v>
      </c>
      <c r="H7">
        <v>4044</v>
      </c>
      <c r="I7">
        <v>1826</v>
      </c>
      <c r="J7">
        <v>8463</v>
      </c>
      <c r="K7">
        <v>27905</v>
      </c>
      <c r="L7">
        <v>2015</v>
      </c>
    </row>
    <row r="8" spans="1:12" x14ac:dyDescent="0.3">
      <c r="A8">
        <v>2016</v>
      </c>
      <c r="B8">
        <v>814</v>
      </c>
      <c r="C8">
        <v>4767</v>
      </c>
      <c r="D8">
        <v>5553</v>
      </c>
      <c r="E8">
        <v>3221</v>
      </c>
      <c r="F8">
        <v>6588</v>
      </c>
      <c r="G8" t="s">
        <v>101</v>
      </c>
      <c r="H8">
        <v>3907</v>
      </c>
      <c r="I8">
        <v>1778</v>
      </c>
      <c r="J8">
        <v>8359</v>
      </c>
      <c r="K8">
        <v>63510</v>
      </c>
      <c r="L8">
        <v>2016</v>
      </c>
    </row>
    <row r="9" spans="1:12" x14ac:dyDescent="0.3">
      <c r="A9">
        <v>2017</v>
      </c>
      <c r="B9">
        <v>793</v>
      </c>
      <c r="C9">
        <v>7323</v>
      </c>
      <c r="D9">
        <v>10852</v>
      </c>
      <c r="E9">
        <v>6776</v>
      </c>
      <c r="F9">
        <v>6890</v>
      </c>
      <c r="G9" t="s">
        <v>101</v>
      </c>
      <c r="H9">
        <v>4188</v>
      </c>
      <c r="I9">
        <v>2534</v>
      </c>
      <c r="J9">
        <v>8532</v>
      </c>
      <c r="K9">
        <v>74082</v>
      </c>
      <c r="L9">
        <v>2017</v>
      </c>
    </row>
    <row r="10" spans="1:12" x14ac:dyDescent="0.3">
      <c r="A10">
        <v>2018</v>
      </c>
      <c r="B10">
        <v>482</v>
      </c>
      <c r="C10">
        <v>7295</v>
      </c>
      <c r="D10">
        <v>11886</v>
      </c>
      <c r="E10">
        <v>7337</v>
      </c>
      <c r="F10">
        <v>6264</v>
      </c>
      <c r="H10">
        <v>4216</v>
      </c>
      <c r="I10">
        <v>2628</v>
      </c>
      <c r="J10">
        <v>9026</v>
      </c>
      <c r="K10">
        <v>147805</v>
      </c>
      <c r="L10">
        <v>2018</v>
      </c>
    </row>
    <row r="11" spans="1:12" x14ac:dyDescent="0.3">
      <c r="A11">
        <v>2019</v>
      </c>
      <c r="B11">
        <v>682</v>
      </c>
      <c r="C11">
        <v>7946</v>
      </c>
      <c r="D11">
        <v>12630</v>
      </c>
      <c r="E11">
        <v>7021</v>
      </c>
      <c r="F11">
        <v>6299</v>
      </c>
      <c r="G11">
        <v>2929</v>
      </c>
      <c r="H11">
        <v>5264</v>
      </c>
      <c r="I11">
        <v>3696</v>
      </c>
      <c r="J11">
        <v>8578</v>
      </c>
      <c r="K11">
        <v>92483</v>
      </c>
      <c r="L11">
        <v>2019</v>
      </c>
    </row>
    <row r="12" spans="1:12" x14ac:dyDescent="0.3">
      <c r="A12">
        <v>2020</v>
      </c>
      <c r="B12">
        <v>56</v>
      </c>
      <c r="C12">
        <v>6129</v>
      </c>
      <c r="D12">
        <v>7379</v>
      </c>
      <c r="E12">
        <v>5966</v>
      </c>
      <c r="F12">
        <v>5557</v>
      </c>
      <c r="G12">
        <v>7983</v>
      </c>
      <c r="H12">
        <v>3062</v>
      </c>
      <c r="I12">
        <v>2725</v>
      </c>
      <c r="J12">
        <v>6948</v>
      </c>
      <c r="K12">
        <v>8871</v>
      </c>
      <c r="L12">
        <v>2020</v>
      </c>
    </row>
    <row r="13" spans="1:12" x14ac:dyDescent="0.3">
      <c r="A13">
        <v>2021</v>
      </c>
      <c r="B13">
        <v>0</v>
      </c>
      <c r="C13">
        <v>3830</v>
      </c>
      <c r="D13">
        <v>6881</v>
      </c>
      <c r="E13">
        <v>5529</v>
      </c>
      <c r="F13">
        <v>5092</v>
      </c>
      <c r="G13">
        <v>5107</v>
      </c>
      <c r="H13">
        <v>3044</v>
      </c>
      <c r="I13">
        <v>2634</v>
      </c>
      <c r="J13">
        <v>7266</v>
      </c>
      <c r="K13">
        <v>28689</v>
      </c>
      <c r="L13">
        <v>2021</v>
      </c>
    </row>
    <row r="14" spans="1:12" x14ac:dyDescent="0.3">
      <c r="A14">
        <v>2022</v>
      </c>
      <c r="B14">
        <v>0</v>
      </c>
      <c r="C14">
        <v>7614</v>
      </c>
      <c r="D14">
        <v>7094</v>
      </c>
      <c r="E14">
        <v>5786</v>
      </c>
      <c r="F14">
        <v>5393</v>
      </c>
      <c r="G14">
        <v>6369</v>
      </c>
      <c r="H14">
        <v>3872</v>
      </c>
      <c r="I14">
        <v>2689</v>
      </c>
      <c r="J14">
        <v>7792</v>
      </c>
      <c r="K14">
        <v>102776</v>
      </c>
      <c r="L14">
        <v>2022</v>
      </c>
    </row>
    <row r="15" spans="1:12" x14ac:dyDescent="0.3">
      <c r="A15">
        <v>2023</v>
      </c>
      <c r="B15">
        <v>4</v>
      </c>
      <c r="C15">
        <v>4445</v>
      </c>
      <c r="D15">
        <v>7969</v>
      </c>
      <c r="E15">
        <v>6392</v>
      </c>
      <c r="F15">
        <v>6072</v>
      </c>
      <c r="G15">
        <v>6082</v>
      </c>
      <c r="H15">
        <v>3515</v>
      </c>
      <c r="I15">
        <v>1604</v>
      </c>
      <c r="J15">
        <v>8187</v>
      </c>
      <c r="K15">
        <v>78749</v>
      </c>
      <c r="L15">
        <v>2023</v>
      </c>
    </row>
    <row r="16" spans="1:12" x14ac:dyDescent="0.3">
      <c r="A16" t="s">
        <v>336</v>
      </c>
    </row>
    <row r="17" spans="1:10" x14ac:dyDescent="0.3">
      <c r="A17" t="s">
        <v>337</v>
      </c>
    </row>
    <row r="18" spans="1:10" x14ac:dyDescent="0.3">
      <c r="A18" t="s">
        <v>32</v>
      </c>
      <c r="J18" t="s">
        <v>33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42</vt:i4>
      </vt:variant>
    </vt:vector>
  </HeadingPairs>
  <TitlesOfParts>
    <vt:vector size="42" baseType="lpstr">
      <vt:lpstr>1.의료기관(보건행정과, 감염병관리과)</vt:lpstr>
      <vt:lpstr>2.의료기관종사의료인력</vt:lpstr>
      <vt:lpstr>3.보건소인력</vt:lpstr>
      <vt:lpstr>5.부정의료업자단속실적</vt:lpstr>
      <vt:lpstr>6.부정의료기관단속실적</vt:lpstr>
      <vt:lpstr>4.보건지소 및 보건진료소, 건강생활지원센터인력현황</vt:lpstr>
      <vt:lpstr>5.의약품등제조업소및판매업소</vt:lpstr>
      <vt:lpstr>6.식품위생관계업소</vt:lpstr>
      <vt:lpstr>7.공중위생관계업소</vt:lpstr>
      <vt:lpstr>8.예방접종</vt:lpstr>
      <vt:lpstr>9. 주요법정감염병 발생및사망</vt:lpstr>
      <vt:lpstr>10.한센사업대상자 현황</vt:lpstr>
      <vt:lpstr>11.결핵환자 현황</vt:lpstr>
      <vt:lpstr>12.보건소 구강보건사업실적</vt:lpstr>
      <vt:lpstr>13.모자보건사업실적</vt:lpstr>
      <vt:lpstr>14.건강보험적용인구</vt:lpstr>
      <vt:lpstr>15.건강보험급여</vt:lpstr>
      <vt:lpstr>16.건강보험대상자 진료실적</vt:lpstr>
      <vt:lpstr>17.국민연금가입자</vt:lpstr>
      <vt:lpstr>18.국민연금급여지급현황</vt:lpstr>
      <vt:lpstr>19.국가보훈대상자</vt:lpstr>
      <vt:lpstr>20.국가보훈대상자취업</vt:lpstr>
      <vt:lpstr>21.국가보훈대상자 자녀취학</vt:lpstr>
      <vt:lpstr>22.사회복지시설</vt:lpstr>
      <vt:lpstr>23.노인여가복지시설</vt:lpstr>
      <vt:lpstr>24.노인주거복지시설</vt:lpstr>
      <vt:lpstr>25.노인의료복지시설</vt:lpstr>
      <vt:lpstr>26.재가노인복지시설</vt:lpstr>
      <vt:lpstr>27.국민기초생활보장 수급자(복지지원과)</vt:lpstr>
      <vt:lpstr>28.기초연금 수급자 수</vt:lpstr>
      <vt:lpstr>29.여성복지시설</vt:lpstr>
      <vt:lpstr>30.여성폭력상담</vt:lpstr>
      <vt:lpstr>31.소년소녀가정현황</vt:lpstr>
      <vt:lpstr>32. 보육시설 </vt:lpstr>
      <vt:lpstr>31.아동복지시설</vt:lpstr>
      <vt:lpstr>32.장애인복지시설(복지지원과)</vt:lpstr>
      <vt:lpstr>33. 장애인등록현황</vt:lpstr>
      <vt:lpstr>34.저소득 및 한부모가족</vt:lpstr>
      <vt:lpstr>35.묘지및봉안시설</vt:lpstr>
      <vt:lpstr>12-37.헌혈사업</vt:lpstr>
      <vt:lpstr>36. 방문건강관리사업실적</vt:lpstr>
      <vt:lpstr>37.어린이집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dcterms:created xsi:type="dcterms:W3CDTF">2026-07-20T09:53:14Z</dcterms:created>
  <dcterms:modified xsi:type="dcterms:W3CDTF">2026-07-20T09:53:14Z</dcterms:modified>
</cp:coreProperties>
</file>